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950" windowHeight="4755" activeTab="0"/>
  </bookViews>
  <sheets>
    <sheet name="教学进程安排表（普通班）" sheetId="1" r:id="rId1"/>
    <sheet name="教学进程安排表（卓越班）" sheetId="2" state="hidden" r:id="rId2"/>
    <sheet name="实践环节安排表" sheetId="3" r:id="rId3"/>
    <sheet name="综合素质课外培养计划" sheetId="4" r:id="rId4"/>
    <sheet name="学分学时分配表" sheetId="5" r:id="rId5"/>
    <sheet name="公共选修课程安排表" sheetId="6" r:id="rId6"/>
  </sheets>
  <definedNames>
    <definedName name="OLE_LINK1" localSheetId="0">'教学进程安排表（普通班）'!$C$32</definedName>
    <definedName name="_xlnm.Print_Area" localSheetId="3">'综合素质课外培养计划'!$A$1:$I$23</definedName>
    <definedName name="_xlnm.Print_Titles" localSheetId="5">'公共选修课程安排表'!$2:$2</definedName>
    <definedName name="_xlnm.Print_Titles" localSheetId="0">'教学进程安排表（普通班）'!$2:$5</definedName>
    <definedName name="_xlnm.Print_Titles" localSheetId="1">'教学进程安排表（卓越班）'!$2:$5</definedName>
    <definedName name="_xlnm.Print_Titles" localSheetId="3">'综合素质课外培养计划'!$2:$4</definedName>
  </definedNames>
  <calcPr fullCalcOnLoad="1"/>
</workbook>
</file>

<file path=xl/sharedStrings.xml><?xml version="1.0" encoding="utf-8"?>
<sst xmlns="http://schemas.openxmlformats.org/spreadsheetml/2006/main" count="1259" uniqueCount="642">
  <si>
    <t>课程名称</t>
  </si>
  <si>
    <t>各学期周学时分配</t>
  </si>
  <si>
    <t>总学时</t>
  </si>
  <si>
    <t>中国近现代史纲要</t>
  </si>
  <si>
    <t>形势与政策</t>
  </si>
  <si>
    <t>课程类别</t>
  </si>
  <si>
    <t>课程编号</t>
  </si>
  <si>
    <t>课程属性</t>
  </si>
  <si>
    <t>学分</t>
  </si>
  <si>
    <t>备注</t>
  </si>
  <si>
    <t>实验</t>
  </si>
  <si>
    <t>上机</t>
  </si>
  <si>
    <t>公共基础模块</t>
  </si>
  <si>
    <t>必修</t>
  </si>
  <si>
    <t>马克思主义基本原理</t>
  </si>
  <si>
    <t>毛泽东思想、邓小平理论和“三个代表”重要思想概论</t>
  </si>
  <si>
    <t>每学期不少于2个讲座</t>
  </si>
  <si>
    <t>0402112003
0402112006</t>
  </si>
  <si>
    <t>大学体育Ⅰ～Ⅳ</t>
  </si>
  <si>
    <t>0304110009</t>
  </si>
  <si>
    <t>大学生职业发展与就业指导</t>
  </si>
  <si>
    <t>与军训结合进行</t>
  </si>
  <si>
    <t>0715260001</t>
  </si>
  <si>
    <t>大学生心理健康教育</t>
  </si>
  <si>
    <t>0304160001</t>
  </si>
  <si>
    <t>大学生创业教育</t>
  </si>
  <si>
    <t>自主训练+集中考核</t>
  </si>
  <si>
    <t>选修</t>
  </si>
  <si>
    <r>
      <rPr>
        <sz val="10"/>
        <rFont val="宋体"/>
        <family val="0"/>
      </rPr>
      <t>大学外语</t>
    </r>
    <r>
      <rPr>
        <sz val="10"/>
        <rFont val="宋体"/>
        <family val="0"/>
      </rPr>
      <t>类课程</t>
    </r>
  </si>
  <si>
    <t>人文社科类课程</t>
  </si>
  <si>
    <t>经济与管理类课程</t>
  </si>
  <si>
    <t>公共基础模块合计</t>
  </si>
  <si>
    <t>课程类别</t>
  </si>
  <si>
    <t>课程编号</t>
  </si>
  <si>
    <t>学分</t>
  </si>
  <si>
    <t>周数</t>
  </si>
  <si>
    <t>学时</t>
  </si>
  <si>
    <t>各学期周数（学时数）分配</t>
  </si>
  <si>
    <t>备注</t>
  </si>
  <si>
    <r>
      <t>实</t>
    </r>
    <r>
      <rPr>
        <sz val="10"/>
        <rFont val="Times New Roman"/>
        <family val="1"/>
      </rPr>
      <t xml:space="preserve">    </t>
    </r>
    <r>
      <rPr>
        <sz val="10"/>
        <rFont val="宋体"/>
        <family val="0"/>
      </rPr>
      <t>践</t>
    </r>
    <r>
      <rPr>
        <sz val="10"/>
        <rFont val="Times New Roman"/>
        <family val="1"/>
      </rPr>
      <t xml:space="preserve">    </t>
    </r>
    <r>
      <rPr>
        <sz val="10"/>
        <rFont val="宋体"/>
        <family val="0"/>
      </rPr>
      <t>教</t>
    </r>
    <r>
      <rPr>
        <sz val="10"/>
        <rFont val="Times New Roman"/>
        <family val="1"/>
      </rPr>
      <t xml:space="preserve">    </t>
    </r>
    <r>
      <rPr>
        <sz val="10"/>
        <rFont val="宋体"/>
        <family val="0"/>
      </rPr>
      <t>学</t>
    </r>
    <r>
      <rPr>
        <sz val="10"/>
        <rFont val="Times New Roman"/>
        <family val="1"/>
      </rPr>
      <t xml:space="preserve">    </t>
    </r>
    <r>
      <rPr>
        <sz val="10"/>
        <rFont val="宋体"/>
        <family val="0"/>
      </rPr>
      <t>环</t>
    </r>
    <r>
      <rPr>
        <sz val="10"/>
        <rFont val="Times New Roman"/>
        <family val="1"/>
      </rPr>
      <t xml:space="preserve">    </t>
    </r>
    <r>
      <rPr>
        <sz val="10"/>
        <rFont val="宋体"/>
        <family val="0"/>
      </rPr>
      <t>节</t>
    </r>
  </si>
  <si>
    <t>军训</t>
  </si>
  <si>
    <t>0401950002</t>
  </si>
  <si>
    <t>教学单位考核</t>
  </si>
  <si>
    <t>实践环节总计</t>
  </si>
  <si>
    <t>总学时</t>
  </si>
  <si>
    <t>总学时分配</t>
  </si>
  <si>
    <t>讲课</t>
  </si>
  <si>
    <t>课外</t>
  </si>
  <si>
    <t>思想道德修养与法律基础</t>
  </si>
  <si>
    <t>马克思主义基本原理</t>
  </si>
  <si>
    <t>大学生职业发展与就业指导</t>
  </si>
  <si>
    <t>军事理论</t>
  </si>
  <si>
    <t>0301110009</t>
  </si>
  <si>
    <t>0601110011</t>
  </si>
  <si>
    <t>0302110004</t>
  </si>
  <si>
    <t>0302110013
0302110014</t>
  </si>
  <si>
    <t>0304110008</t>
  </si>
  <si>
    <t>GJ</t>
  </si>
  <si>
    <t>GX</t>
  </si>
  <si>
    <t>选修</t>
  </si>
  <si>
    <t>综合素质课外培养学分</t>
  </si>
  <si>
    <t>课程类别</t>
  </si>
  <si>
    <t>课程编号</t>
  </si>
  <si>
    <t>课程属性</t>
  </si>
  <si>
    <t>学分</t>
  </si>
  <si>
    <t>总学时</t>
  </si>
  <si>
    <t>总学时分配</t>
  </si>
  <si>
    <t>备注</t>
  </si>
  <si>
    <t>讲课</t>
  </si>
  <si>
    <t>实验</t>
  </si>
  <si>
    <t>上机</t>
  </si>
  <si>
    <t>课外</t>
  </si>
  <si>
    <t>公共基础模块</t>
  </si>
  <si>
    <t>必修</t>
  </si>
  <si>
    <t>GJ</t>
  </si>
  <si>
    <t>毛泽东思想、邓小平理论和“三个代表”重要思想概论</t>
  </si>
  <si>
    <t>每学期不少于2个讲座</t>
  </si>
  <si>
    <t>0304110009</t>
  </si>
  <si>
    <t>0715260001</t>
  </si>
  <si>
    <t>大学生心理健康教育</t>
  </si>
  <si>
    <t>0304160001</t>
  </si>
  <si>
    <t>大学生创业教育</t>
  </si>
  <si>
    <t>计算机基础技能实训</t>
  </si>
  <si>
    <t>自主训练+集中考核</t>
  </si>
  <si>
    <t>0401150003</t>
  </si>
  <si>
    <t>与军训结合进行</t>
  </si>
  <si>
    <t>0401950002</t>
  </si>
  <si>
    <t>军训</t>
  </si>
  <si>
    <r>
      <t>2</t>
    </r>
    <r>
      <rPr>
        <sz val="9"/>
        <rFont val="宋体"/>
        <family val="0"/>
      </rPr>
      <t>周</t>
    </r>
  </si>
  <si>
    <t>6</t>
  </si>
  <si>
    <t>选修</t>
  </si>
  <si>
    <r>
      <rPr>
        <sz val="10"/>
        <rFont val="宋体"/>
        <family val="0"/>
      </rPr>
      <t>大学外语</t>
    </r>
    <r>
      <rPr>
        <sz val="10"/>
        <rFont val="宋体"/>
        <family val="0"/>
      </rPr>
      <t>类课程</t>
    </r>
  </si>
  <si>
    <t>GX</t>
  </si>
  <si>
    <t>××模块</t>
  </si>
  <si>
    <t>××模块必修小计</t>
  </si>
  <si>
    <t>××模块选修小计</t>
  </si>
  <si>
    <t>××模块合计</t>
  </si>
  <si>
    <t>0301110011</t>
  </si>
  <si>
    <t>中国近现代史纲要</t>
  </si>
  <si>
    <t>0601110012</t>
  </si>
  <si>
    <t>0302110005</t>
  </si>
  <si>
    <t>0302110015
0302110016</t>
  </si>
  <si>
    <t>形势与政策</t>
  </si>
  <si>
    <t>0304110010</t>
  </si>
  <si>
    <t>0402112014
0402112019</t>
  </si>
  <si>
    <t>大学体育BⅠ～BⅥ</t>
  </si>
  <si>
    <t xml:space="preserve">    3、理论课程16学时计1学分，实践环节1周计1学分，其中思政类课程讲课16学时计1学分，课外16学时计0.5学分，大学生创业教育18学时计1学分，大学体育32学时计1学分，独立设课实验24学时计1学分。</t>
  </si>
  <si>
    <t xml:space="preserve">    3、理论课程16学时计1学分，实践环节1周计1学分，其中思政类课程学分不按此方法计算，大学生创业教育18学时计1学分，大学体育48学时计1学分，独立设课实验24学时计1学分。</t>
  </si>
  <si>
    <t>小计</t>
  </si>
  <si>
    <t>学分</t>
  </si>
  <si>
    <t>课程代码</t>
  </si>
  <si>
    <t>0303210001</t>
  </si>
  <si>
    <t>GX 大学生媒介素养概论</t>
  </si>
  <si>
    <t>0</t>
  </si>
  <si>
    <t>0303210002</t>
  </si>
  <si>
    <t>GX 劳动法与社会保险法</t>
  </si>
  <si>
    <t>0501210003</t>
  </si>
  <si>
    <t>GX 东方智慧鉴赏</t>
  </si>
  <si>
    <t>0501210004</t>
  </si>
  <si>
    <t>GX 中国哲学与中国文化导论</t>
  </si>
  <si>
    <t>0501210019</t>
  </si>
  <si>
    <t>GX 中国古典诗词鉴赏</t>
  </si>
  <si>
    <t>0601210019</t>
  </si>
  <si>
    <t>GX 二战史</t>
  </si>
  <si>
    <t>0402205008</t>
  </si>
  <si>
    <t>GX 围棋初级及对局欣赏</t>
  </si>
  <si>
    <t>机械工程学院</t>
  </si>
  <si>
    <t>0501205007</t>
  </si>
  <si>
    <t>GX 近代世界经典战例赏析</t>
  </si>
  <si>
    <t>0502201002</t>
  </si>
  <si>
    <t>GX 基础日语</t>
  </si>
  <si>
    <t>0504201001</t>
  </si>
  <si>
    <t>GX 声乐·艺术·鉴赏</t>
  </si>
  <si>
    <t>1302201001</t>
  </si>
  <si>
    <t>GX 口琴·器乐艺术鉴赏</t>
  </si>
  <si>
    <t>0303206001</t>
  </si>
  <si>
    <t>GX 社交礼仪</t>
  </si>
  <si>
    <t>电力工程学院</t>
  </si>
  <si>
    <t>0501202002</t>
  </si>
  <si>
    <t>GX《红楼梦》欣赏</t>
  </si>
  <si>
    <t>计算机工程学院</t>
  </si>
  <si>
    <t>0502202001</t>
  </si>
  <si>
    <t>GX 韩语日常会话入门</t>
  </si>
  <si>
    <t>0502204001</t>
  </si>
  <si>
    <t>GX 英美文化概况</t>
  </si>
  <si>
    <t>0502204002</t>
  </si>
  <si>
    <t>GX 大学德语</t>
  </si>
  <si>
    <t>0502204007</t>
  </si>
  <si>
    <t>GX 日语入门</t>
  </si>
  <si>
    <t>0504204001</t>
  </si>
  <si>
    <t>GX 视觉文化与媒介素养</t>
  </si>
  <si>
    <t>0504213025</t>
  </si>
  <si>
    <t>GX 书法与水墨</t>
  </si>
  <si>
    <t>艺术与设计学院</t>
  </si>
  <si>
    <t>0504213026</t>
  </si>
  <si>
    <t>GX 美术鉴赏</t>
  </si>
  <si>
    <t>0501215001</t>
  </si>
  <si>
    <t>GX 流行文化学</t>
  </si>
  <si>
    <t>0304250002</t>
  </si>
  <si>
    <t>GX 国际热点问题研究</t>
  </si>
  <si>
    <t>军训部</t>
  </si>
  <si>
    <t>0401250034</t>
  </si>
  <si>
    <t>GX 青年心理学</t>
  </si>
  <si>
    <t>0401250035</t>
  </si>
  <si>
    <t>GX 大学生心理学</t>
  </si>
  <si>
    <t>0501231001</t>
  </si>
  <si>
    <t>GX 中国古典诗词欣赏艺术</t>
  </si>
  <si>
    <t>0501252002</t>
  </si>
  <si>
    <t>GX《易经》文化解读</t>
  </si>
  <si>
    <t>机关</t>
  </si>
  <si>
    <t>0501253001</t>
  </si>
  <si>
    <t>GX 中国文化概论</t>
  </si>
  <si>
    <t>0504253001</t>
  </si>
  <si>
    <t>GX 歌唱方法</t>
  </si>
  <si>
    <t>0504253005</t>
  </si>
  <si>
    <t>GX 中外音乐欣赏</t>
  </si>
  <si>
    <t>0303252003</t>
  </si>
  <si>
    <t>GX 中国教育名家漫谈</t>
  </si>
  <si>
    <t>0303253003</t>
  </si>
  <si>
    <t>GX 社会学原理</t>
  </si>
  <si>
    <t>1002254035</t>
  </si>
  <si>
    <t>GX 大学生健康教程</t>
  </si>
  <si>
    <t>门诊部</t>
  </si>
  <si>
    <t>0402212001</t>
  </si>
  <si>
    <t>GX 乒乓球</t>
  </si>
  <si>
    <t>体育部</t>
  </si>
  <si>
    <t>0402212002</t>
  </si>
  <si>
    <t>GX 网球</t>
  </si>
  <si>
    <t>0402212003</t>
  </si>
  <si>
    <t>GX 武术（太极拳）</t>
  </si>
  <si>
    <t>0402212004</t>
  </si>
  <si>
    <t>GX 散手</t>
  </si>
  <si>
    <t>0402212005</t>
  </si>
  <si>
    <t>GX 定向运动与野外生存</t>
  </si>
  <si>
    <t>0402212006</t>
  </si>
  <si>
    <t>GX 手球</t>
  </si>
  <si>
    <t>0402212009</t>
  </si>
  <si>
    <t>GX 羽毛球</t>
  </si>
  <si>
    <t>0402212010</t>
  </si>
  <si>
    <t>GX 公园定向</t>
  </si>
  <si>
    <t>0402212011</t>
  </si>
  <si>
    <t>GX 桥牌</t>
  </si>
  <si>
    <t>0402212012</t>
  </si>
  <si>
    <t>GX 瑜伽</t>
  </si>
  <si>
    <t>0402212023</t>
  </si>
  <si>
    <t>GX 篮球裁判理论与实践</t>
  </si>
  <si>
    <t>0201202001</t>
  </si>
  <si>
    <t>GX 数据分析与应用计量经济学</t>
  </si>
  <si>
    <t>0201202002</t>
  </si>
  <si>
    <t>GX 信息经济学</t>
  </si>
  <si>
    <t>0201209016</t>
  </si>
  <si>
    <t>GX 经济法</t>
  </si>
  <si>
    <t>0201209018</t>
  </si>
  <si>
    <t>GX 税收概论</t>
  </si>
  <si>
    <t>0806250001</t>
  </si>
  <si>
    <t>GX 电子商务网站建设</t>
  </si>
  <si>
    <t>0807207013</t>
  </si>
  <si>
    <t>GX 物业经营与管理</t>
  </si>
  <si>
    <t>能源与动力工程学院</t>
  </si>
  <si>
    <t>0807214026</t>
  </si>
  <si>
    <t>GX 旅游资源与开发</t>
  </si>
  <si>
    <t>建筑工程学院</t>
  </si>
  <si>
    <t>0807214028</t>
  </si>
  <si>
    <t>GX 房地产开发与经营</t>
  </si>
  <si>
    <t>0701211001</t>
  </si>
  <si>
    <t>GX 数学实验</t>
  </si>
  <si>
    <t>0701211021</t>
  </si>
  <si>
    <t>GX 数学建模</t>
  </si>
  <si>
    <t>0701211022</t>
  </si>
  <si>
    <t>GX 运筹学</t>
  </si>
  <si>
    <t>0702211001</t>
  </si>
  <si>
    <t>GX 物理与艺术</t>
  </si>
  <si>
    <t>0702211026</t>
  </si>
  <si>
    <t>GX 物理学史</t>
  </si>
  <si>
    <t>0803201001</t>
  </si>
  <si>
    <t>GX 机电产品概论</t>
  </si>
  <si>
    <t>0803205004</t>
  </si>
  <si>
    <t>GX ANSYS工程应用</t>
  </si>
  <si>
    <t>0303230001</t>
  </si>
  <si>
    <t>GX 科技文献检索</t>
  </si>
  <si>
    <t>图书馆</t>
  </si>
  <si>
    <t>0402252001</t>
  </si>
  <si>
    <t>GX 综合素质拓展训练课</t>
  </si>
  <si>
    <t>0714216602</t>
  </si>
  <si>
    <t>GX 现代技术在废水处理中的应用</t>
  </si>
  <si>
    <t>0803215029</t>
  </si>
  <si>
    <t>GX 汽车概论</t>
  </si>
  <si>
    <t>0805207012</t>
  </si>
  <si>
    <t>GX 新能源技术</t>
  </si>
  <si>
    <t>0806206007</t>
  </si>
  <si>
    <t>GX 节能与电气安全</t>
  </si>
  <si>
    <t>0806208017</t>
  </si>
  <si>
    <t>GX 现代通信系统概论</t>
  </si>
  <si>
    <t>通信工程学院</t>
  </si>
  <si>
    <t>0807214027</t>
  </si>
  <si>
    <t>GX 土木工程概论</t>
  </si>
  <si>
    <t>0806233033</t>
  </si>
  <si>
    <t>GX 电子设计自动化（EDA)</t>
  </si>
  <si>
    <t>0806233099</t>
  </si>
  <si>
    <t>GX 三菱运动控制器应用与实践</t>
  </si>
  <si>
    <t>0802234001</t>
  </si>
  <si>
    <t>工业中心</t>
  </si>
  <si>
    <t>0802234002</t>
  </si>
  <si>
    <t>0808234001</t>
  </si>
  <si>
    <t>0808234002</t>
  </si>
  <si>
    <t>0808234003</t>
  </si>
  <si>
    <t>0808234004</t>
  </si>
  <si>
    <t>0808234005</t>
  </si>
  <si>
    <t>0808234006</t>
  </si>
  <si>
    <t>0809234001</t>
  </si>
  <si>
    <t>0809234002</t>
  </si>
  <si>
    <t>0809234003</t>
  </si>
  <si>
    <t>0809234004</t>
  </si>
  <si>
    <t>0809234005</t>
  </si>
  <si>
    <t>GX 机器视觉理论与应用</t>
  </si>
  <si>
    <t>学科
类别</t>
  </si>
  <si>
    <t>课程名称</t>
  </si>
  <si>
    <t>讲课
学时</t>
  </si>
  <si>
    <t>实验
学时</t>
  </si>
  <si>
    <t>上机
学时</t>
  </si>
  <si>
    <t>课外
学时</t>
  </si>
  <si>
    <t>开课部门</t>
  </si>
  <si>
    <t>人文社科类课程</t>
  </si>
  <si>
    <t>人文与社会科学学院</t>
  </si>
  <si>
    <t>外国语学院</t>
  </si>
  <si>
    <t>汽车与轨道交通学院</t>
  </si>
  <si>
    <t>工业中心</t>
  </si>
  <si>
    <t>机关</t>
  </si>
  <si>
    <t>经济与管理类课程</t>
  </si>
  <si>
    <t>经济与管理学院</t>
  </si>
  <si>
    <t>自然科学与技术科学类课程</t>
  </si>
  <si>
    <t>数理部</t>
  </si>
  <si>
    <t>环境工程学院</t>
  </si>
  <si>
    <t>每类课程至少选修2学分，具体选修课程详见附表</t>
  </si>
  <si>
    <t>自主学习时数</t>
  </si>
  <si>
    <t>公共基础实践</t>
  </si>
  <si>
    <t>实习教学</t>
  </si>
  <si>
    <t>工程训练</t>
  </si>
  <si>
    <t>毕业设计</t>
  </si>
  <si>
    <t xml:space="preserve">    2、课程属性：GJ——公共基础课，GX——公共选修课，ZJ——专业基础课，ZY——专业课，SJ——实践教学环节。</t>
  </si>
  <si>
    <t>注：1、请在专业核心课程名称（关键实践环节）前加注“★”。</t>
  </si>
  <si>
    <t>自然科学与技术科学类课程</t>
  </si>
  <si>
    <t>人文社科类课程</t>
  </si>
  <si>
    <t>经济与管理类课程</t>
  </si>
  <si>
    <t>填表说明</t>
  </si>
  <si>
    <t>各专业模
块中的课程由教学单位根据培养要求自行填写。请注意填写的模块名称要与培养方案WORD文本中的模块名称保持一致</t>
  </si>
  <si>
    <t xml:space="preserve">自主学习时数填写要求：
每门课程的自主学习时数=课程总学时×系数K（系数K取值范围为0.5,1,1.5,2，2.5,3），每学期所有课程的自主学习时数与总学时数之和不超过800，即每学期所有课程的自主学习总时数最大值=800-每学期所有课程的总学时数。
</t>
  </si>
  <si>
    <r>
      <t>培养方案总学时与总学分要求：
培养方案中的理论课程总学时控制在</t>
    </r>
    <r>
      <rPr>
        <sz val="11"/>
        <rFont val="Times New Roman"/>
        <family val="1"/>
      </rPr>
      <t>2300</t>
    </r>
    <r>
      <rPr>
        <sz val="11"/>
        <rFont val="宋体"/>
        <family val="0"/>
      </rPr>
      <t>学时左右（含公共选修课），总学分不超过</t>
    </r>
    <r>
      <rPr>
        <sz val="11"/>
        <rFont val="Times New Roman"/>
        <family val="1"/>
      </rPr>
      <t>190</t>
    </r>
    <r>
      <rPr>
        <sz val="11"/>
        <rFont val="宋体"/>
        <family val="0"/>
      </rPr>
      <t>学分（含综合素质课外培养</t>
    </r>
    <r>
      <rPr>
        <sz val="11"/>
        <rFont val="Times New Roman"/>
        <family val="1"/>
      </rPr>
      <t>10</t>
    </r>
    <r>
      <rPr>
        <sz val="11"/>
        <rFont val="宋体"/>
        <family val="0"/>
      </rPr>
      <t xml:space="preserve">学分）。
</t>
    </r>
  </si>
  <si>
    <t>公共选修课程安排表</t>
  </si>
  <si>
    <t>每类课程至少选修2学分，具体课程见公共选修课程安排表</t>
  </si>
  <si>
    <t>详见大学外语类课程教学安排</t>
  </si>
  <si>
    <t>综合素质课外培养模块</t>
  </si>
  <si>
    <t>综合素质课外培养</t>
  </si>
  <si>
    <t>详见综合素质课外培养计划</t>
  </si>
  <si>
    <t>职业技能培养</t>
  </si>
  <si>
    <t>组织管理能力培养</t>
  </si>
  <si>
    <t>文体类活动</t>
  </si>
  <si>
    <t>课程模块</t>
  </si>
  <si>
    <t>百分比</t>
  </si>
  <si>
    <t>通识教育</t>
  </si>
  <si>
    <t>专业教育</t>
  </si>
  <si>
    <t>课外培养</t>
  </si>
  <si>
    <t>理论教学</t>
  </si>
  <si>
    <t>实践教学</t>
  </si>
  <si>
    <t>必修</t>
  </si>
  <si>
    <t>选修</t>
  </si>
  <si>
    <t>专业基础</t>
  </si>
  <si>
    <t>专业</t>
  </si>
  <si>
    <t>比例</t>
  </si>
  <si>
    <t>学时</t>
  </si>
  <si>
    <t>合计</t>
  </si>
  <si>
    <t>附件1：</t>
  </si>
  <si>
    <t>综合素质课外培养</t>
  </si>
  <si>
    <t>详见大学外语类课程教学安排</t>
  </si>
  <si>
    <t>综合
素质
课外
培养模块</t>
  </si>
  <si>
    <t xml:space="preserve"> ××（××方向）专业教学进程安排表（卓越班）</t>
  </si>
  <si>
    <t>附件2：</t>
  </si>
  <si>
    <t>GX 基于机器人的机械设计基础
(理论篇)</t>
  </si>
  <si>
    <t>GX 基于机器人的机械设计基础
(实践篇)</t>
  </si>
  <si>
    <t>GX 基于机器人的AD9电路设计
制作(理论篇)</t>
  </si>
  <si>
    <t>GX 基于机器人的AD9电路设计
制作(实践篇)</t>
  </si>
  <si>
    <t>GX 基于机器人的电子系统集成
(理论篇)</t>
  </si>
  <si>
    <t>GX 基于机器人的电子系统集成
(实践篇)</t>
  </si>
  <si>
    <t>GX 基于机器人的电子系统设计
基础(理论篇)</t>
  </si>
  <si>
    <t>GX 基于机器人的电子系统设计
基础(实践篇)</t>
  </si>
  <si>
    <t>GX 基于机器人的C51单片机应用
与实践(理论篇)</t>
  </si>
  <si>
    <t>GX 基于机器人的C51单片机应用
与实践(实践篇)</t>
  </si>
  <si>
    <t>GX 基于机器人的算法设计
(理论篇)</t>
  </si>
  <si>
    <t>GX 基于机器人的算法设计
(实践篇)</t>
  </si>
  <si>
    <t>考核方式</t>
  </si>
  <si>
    <t>公共选修模块</t>
  </si>
  <si>
    <t>0809902005</t>
  </si>
  <si>
    <t>0</t>
  </si>
  <si>
    <t>考核方式</t>
  </si>
  <si>
    <t>公共基础模块</t>
  </si>
  <si>
    <t>公共选修模块</t>
  </si>
  <si>
    <t xml:space="preserve">    3、实践教学栏内的“学分”计算为：集中实践环节学分+课程中的实验、上机、课外学分折算；</t>
  </si>
  <si>
    <t>注：1、理论教学栏内的“学时”=总学时分配中的讲课学时，不包含独立设课实验学时；</t>
  </si>
  <si>
    <t xml:space="preserve">    4、课程中的实验、上机、课外学分折算：实验、上机16学时计1学分，课外16学时计0.5学分，独立设课实验24学时计1学分。</t>
  </si>
  <si>
    <t>学时学分分配</t>
  </si>
  <si>
    <t>附件3：</t>
  </si>
  <si>
    <t>模块信息</t>
  </si>
  <si>
    <t>项目信息</t>
  </si>
  <si>
    <t>备注</t>
  </si>
  <si>
    <t>模块</t>
  </si>
  <si>
    <t>模块学分限值</t>
  </si>
  <si>
    <t>类别</t>
  </si>
  <si>
    <t>项目类名称</t>
  </si>
  <si>
    <t>项目类
学分限值</t>
  </si>
  <si>
    <t>培养要求</t>
  </si>
  <si>
    <t>实施部门</t>
  </si>
  <si>
    <t>学分评
定标准</t>
  </si>
  <si>
    <t>拓展学习</t>
  </si>
  <si>
    <t>优先推荐项目</t>
  </si>
  <si>
    <t>自主学习</t>
  </si>
  <si>
    <t>按规定</t>
  </si>
  <si>
    <t>科技专题报告会</t>
  </si>
  <si>
    <t>各专业可具体项目内容</t>
  </si>
  <si>
    <t>课外拓展课程学习</t>
  </si>
  <si>
    <t>建议项目</t>
  </si>
  <si>
    <t>非本专业领域技能证书</t>
  </si>
  <si>
    <t>修读第二学历</t>
  </si>
  <si>
    <t>基础实践</t>
  </si>
  <si>
    <t>社会调查</t>
  </si>
  <si>
    <t>该项目为必须完成项目</t>
  </si>
  <si>
    <t>专项开放项目训练</t>
  </si>
  <si>
    <t>社会活动能力培养</t>
  </si>
  <si>
    <t>以备案和批准部门的批件为准</t>
  </si>
  <si>
    <t>公益活动</t>
  </si>
  <si>
    <t>提高实践</t>
  </si>
  <si>
    <t>创新项目、学科与科技竞赛</t>
  </si>
  <si>
    <t>职业技能提升</t>
  </si>
  <si>
    <t>综合开放项目训练</t>
  </si>
  <si>
    <t>科研能力提升</t>
  </si>
  <si>
    <t>非本专业领域项目训练</t>
  </si>
  <si>
    <t>附件1：</t>
  </si>
  <si>
    <t>公共选修模块合计</t>
  </si>
  <si>
    <t>总      计</t>
  </si>
  <si>
    <t>说明：</t>
  </si>
  <si>
    <t>1、编制说明：综合素质课外培养以培养实践能力，掌握职业技能，提高综合素质为目标；注重学生个性化培养，以学生自主选择、自主学习为主要特征。本培养计划是按专业培养目标要求，为保证培养质量所制定的指导性计划；学生可以根据实际情况参加不在该计划范畴的项目，但需要提供相应材料向所在教学单位申请，并最终获得学校认证方能取得学分。
2、学分计算说明：综合素质课外培养划分为三大模块；每模块各设置了若干项目类。模块和项目类设定的学分限值，指所获取的相应模块和项目类学分计入毕业资格审核的上限值，溢出部分不作为毕业资格审核的依据；但将在学生在校学习履历中予以反映。“提高实践”模块获取的学分可以冲抵“拓展学习”模块中所有项目类和“基础实践”模块中除校团委组织的“社会调查”项目类之外的所有项目类学分。
3、学分评定标准：指相应项目类中具体项目的学分评定标准。没有明确学分值的项目按“南京工程学院关于加强大学生综合素质培养的规定”，或项目认证时培养大纲的评定标准等相关规定执行。
4、项目学分计算：根据项目完成情况，按相应项目学分评定标准核算得到的实际学分。学校各部门组织的项目，由实施单位评定；学生自主参加校外机构组织的项目，由学生所在教学单位评定。各部门、单位评定的结果经教务处审核后作为项目最终学分计入学生成绩记录。
5、毕业要求：必须修满10学分才能达到毕业要求。</t>
  </si>
  <si>
    <t>此栏已填好，不用再填写。</t>
  </si>
  <si>
    <t>公共基础模块中的思政类课程、大学体育课程已填好，其余的课程（例如：高等数学、大学物理等课程）由各教学单位根据专业培养需要自行添加。</t>
  </si>
  <si>
    <t>此栏已填好，不用再填写。</t>
  </si>
  <si>
    <t xml:space="preserve"> 能源与动力工程专业(火电厂集控运行方向)专业教学进程安排表(普通班)</t>
  </si>
  <si>
    <r>
      <t xml:space="preserve"> </t>
    </r>
    <r>
      <rPr>
        <sz val="12"/>
        <rFont val="黑体"/>
        <family val="0"/>
      </rPr>
      <t xml:space="preserve"> 能源与动力工程专业(火电厂集控运行方向)专业集中实践环节安排表</t>
    </r>
  </si>
  <si>
    <t>能源与动力工程专业(火电厂集控运行方向)专业综合素质课外培养计划</t>
  </si>
  <si>
    <t>ZJ</t>
  </si>
  <si>
    <t>0701111014</t>
  </si>
  <si>
    <t>0702111013</t>
  </si>
  <si>
    <t>SJ</t>
  </si>
  <si>
    <t>0803105005</t>
  </si>
  <si>
    <t>线性代数A</t>
  </si>
  <si>
    <t>概率论与数理统计A</t>
  </si>
  <si>
    <t>大学物理D</t>
  </si>
  <si>
    <t>0701111011</t>
  </si>
  <si>
    <t xml:space="preserve">热动专业英语   </t>
  </si>
  <si>
    <t>0805307121</t>
  </si>
  <si>
    <t>0805307128</t>
  </si>
  <si>
    <t>0805307126</t>
  </si>
  <si>
    <t>0805107312</t>
  </si>
  <si>
    <t>0806302001</t>
  </si>
  <si>
    <t>发电厂电气部分</t>
  </si>
  <si>
    <t>泵与风机</t>
  </si>
  <si>
    <t>0805507101</t>
  </si>
  <si>
    <t>0806306335</t>
  </si>
  <si>
    <t>专业基础模块必修小计</t>
  </si>
  <si>
    <t>0803933032</t>
  </si>
  <si>
    <t>金工实习B</t>
  </si>
  <si>
    <t>0805907231</t>
  </si>
  <si>
    <t>SJ</t>
  </si>
  <si>
    <t>0803933032</t>
  </si>
  <si>
    <t>0805907231</t>
  </si>
  <si>
    <t>金工实习B</t>
  </si>
  <si>
    <t>热动认识实习</t>
  </si>
  <si>
    <t>0806333006</t>
  </si>
  <si>
    <t>0806333005</t>
  </si>
  <si>
    <t>电工技术</t>
  </si>
  <si>
    <t>电子技术</t>
  </si>
  <si>
    <t>电工实习C</t>
  </si>
  <si>
    <t>0806933013</t>
  </si>
  <si>
    <r>
      <t>可编程控制器</t>
    </r>
    <r>
      <rPr>
        <sz val="10"/>
        <rFont val="Times New Roman"/>
        <family val="1"/>
      </rPr>
      <t>B</t>
    </r>
  </si>
  <si>
    <t>0806607318</t>
  </si>
  <si>
    <t>0806306203</t>
  </si>
  <si>
    <t>0805307218</t>
  </si>
  <si>
    <t>0805307219</t>
  </si>
  <si>
    <t>0805907232</t>
  </si>
  <si>
    <t>锅炉原理课程设计</t>
  </si>
  <si>
    <t>0805907233</t>
  </si>
  <si>
    <t>汽轮机课程设计</t>
  </si>
  <si>
    <t>0805507203</t>
  </si>
  <si>
    <t>ZY</t>
  </si>
  <si>
    <t>专业基础模块选修小计</t>
  </si>
  <si>
    <t>专业基础模块合计</t>
  </si>
  <si>
    <t>0805907237</t>
  </si>
  <si>
    <t>0805607241</t>
  </si>
  <si>
    <t>动力设备运行模块必修小计</t>
  </si>
  <si>
    <t>动力设备运行模块选修小计</t>
  </si>
  <si>
    <t>动力设备运行模块合计</t>
  </si>
  <si>
    <t>0805607312</t>
  </si>
  <si>
    <t>炉膛安全监控系统</t>
  </si>
  <si>
    <t>0805907346</t>
  </si>
  <si>
    <t>0805907345</t>
  </si>
  <si>
    <t>数字电液控制系统</t>
  </si>
  <si>
    <r>
      <t>MATLAB</t>
    </r>
    <r>
      <rPr>
        <sz val="10"/>
        <rFont val="宋体"/>
        <family val="0"/>
      </rPr>
      <t>语言</t>
    </r>
  </si>
  <si>
    <t>0806507304</t>
  </si>
  <si>
    <t>0805507310</t>
  </si>
  <si>
    <t>0805607206</t>
  </si>
  <si>
    <t>0806407301</t>
  </si>
  <si>
    <t>4</t>
  </si>
  <si>
    <t>毕业教育</t>
  </si>
  <si>
    <t>0805607239</t>
  </si>
  <si>
    <t>电厂化学</t>
  </si>
  <si>
    <t>安全电力工程</t>
  </si>
  <si>
    <t>循环流化床技术</t>
  </si>
  <si>
    <t>静电除尘与气力输灰</t>
  </si>
  <si>
    <t>电力系统概论</t>
  </si>
  <si>
    <t>环境工程概论</t>
  </si>
  <si>
    <t>大型汽轮机故障诊断技术</t>
  </si>
  <si>
    <t>燃汽轮机发电装置</t>
  </si>
  <si>
    <t>核能发电原理</t>
  </si>
  <si>
    <t>热动认识实习</t>
  </si>
  <si>
    <t>0806933013</t>
  </si>
  <si>
    <t>0805907343</t>
  </si>
  <si>
    <t>可编程控制器课程设计B</t>
  </si>
  <si>
    <t>0401950003</t>
  </si>
  <si>
    <t>毕业教育</t>
  </si>
  <si>
    <t>参加学校认定的开放实验项目、网络开放课程等开放学习资源学习，并达到要求</t>
  </si>
  <si>
    <t>校内、外部门或组织</t>
  </si>
  <si>
    <t>参加学校和学院组织的各类科技专题报告会、讲座五次以上，提交记录和心得体会</t>
  </si>
  <si>
    <t>学校各部门</t>
  </si>
  <si>
    <t xml:space="preserve">参加在能源与动力工程学院认定的各种课外技能培训班并取得相应证书 </t>
  </si>
  <si>
    <t>参加学校认定的，由教务处、能源与动力工程学院组织的拓展课程学习，并达到要求</t>
  </si>
  <si>
    <t>学校认定的非本专业领域技能证书</t>
  </si>
  <si>
    <t>修读学校认证的第二专业，并达到要求</t>
  </si>
  <si>
    <t>毕业前参加团委组织的社会实践活动三次，并提交实践报告或成果</t>
  </si>
  <si>
    <t>学工处/能源与动力工程学院</t>
  </si>
  <si>
    <t>参加学校认定的，由相关教学单位组织的专项开放项目训练，并达到要求</t>
  </si>
  <si>
    <t xml:space="preserve">担任班级教学信息员、学生干部及社团组织负责人考核达到要求      </t>
  </si>
  <si>
    <t>作为核心成员参加策划、组织一次成功的校级、院极大型活动</t>
  </si>
  <si>
    <t>参加校内、外相关公益活动；如参加大型活动志愿者或长期担当义工</t>
  </si>
  <si>
    <t>参加各级文体类竞赛并获奖</t>
  </si>
  <si>
    <t>参加各类学校认证的创新项目或学科与科技竞赛</t>
  </si>
  <si>
    <t>参加学校认证的综合职业技能训练项目训练，并达到要求</t>
  </si>
  <si>
    <t>参加学校认定的，由能源与动力工程学院或其他教学单位组织的综合开放项目训练（如工程训练项目，工程设计、制作项目，专业调查项目等），并达到要求</t>
  </si>
  <si>
    <t>公开发表的研究论文或获得专利（含受理的发明专利）、软件著作权</t>
  </si>
  <si>
    <t>社会机构</t>
  </si>
  <si>
    <t>参加学校认证的艺术设计、工艺品制作、专题调查等非本专业项目训练。如文科类专业参加理工科项目，理工科类专业参加文科项目。</t>
  </si>
  <si>
    <t>3周</t>
  </si>
  <si>
    <t>2周</t>
  </si>
  <si>
    <t>2</t>
  </si>
  <si>
    <t>3</t>
  </si>
  <si>
    <r>
      <t>1</t>
    </r>
    <r>
      <rPr>
        <sz val="10"/>
        <rFont val="宋体"/>
        <family val="0"/>
      </rPr>
      <t>周</t>
    </r>
  </si>
  <si>
    <r>
      <t>2周</t>
    </r>
    <r>
      <rPr>
        <sz val="10"/>
        <rFont val="宋体"/>
        <family val="0"/>
      </rPr>
      <t xml:space="preserve">                       </t>
    </r>
  </si>
  <si>
    <t>1周</t>
  </si>
  <si>
    <r>
      <t>2</t>
    </r>
    <r>
      <rPr>
        <sz val="9"/>
        <rFont val="宋体"/>
        <family val="0"/>
      </rPr>
      <t>周</t>
    </r>
  </si>
  <si>
    <r>
      <t>1</t>
    </r>
    <r>
      <rPr>
        <sz val="9"/>
        <rFont val="宋体"/>
        <family val="0"/>
      </rPr>
      <t>周</t>
    </r>
  </si>
  <si>
    <r>
      <t>16</t>
    </r>
    <r>
      <rPr>
        <sz val="9"/>
        <rFont val="宋体"/>
        <family val="0"/>
      </rPr>
      <t>周</t>
    </r>
  </si>
  <si>
    <t>ZY</t>
  </si>
  <si>
    <t>注：请在关键实践环节名称前加注“★”。</t>
  </si>
  <si>
    <t>★机炉运行集中实训</t>
  </si>
  <si>
    <t>★电厂仿真运行实习</t>
  </si>
  <si>
    <t>★电厂运行实习</t>
  </si>
  <si>
    <t>★热工自动调节课程设计A</t>
  </si>
  <si>
    <t>★计算机控制系统课程设计</t>
  </si>
  <si>
    <t>★集控毕业设计</t>
  </si>
  <si>
    <t>专业基础模块</t>
  </si>
  <si>
    <t>专业基础模块</t>
  </si>
  <si>
    <t>动力设备运行模块</t>
  </si>
  <si>
    <t>动力设备运行模块</t>
  </si>
  <si>
    <t>0714716512</t>
  </si>
  <si>
    <t>0805707209</t>
  </si>
  <si>
    <t>0805707210</t>
  </si>
  <si>
    <t>0806706315</t>
  </si>
  <si>
    <t>0714716511</t>
  </si>
  <si>
    <t>0805707244</t>
  </si>
  <si>
    <t>0805707208</t>
  </si>
  <si>
    <t>0805707246</t>
  </si>
  <si>
    <t>检测技术模块</t>
  </si>
  <si>
    <t>自动控制技术模块</t>
  </si>
  <si>
    <t>自动控制技术模块必修小计</t>
  </si>
  <si>
    <t>自动控制技术模块选修小计</t>
  </si>
  <si>
    <t>自动控制技术模块合计</t>
  </si>
  <si>
    <t>检测技术模块必修小计</t>
  </si>
  <si>
    <t>0806902004</t>
  </si>
  <si>
    <t>C语言课程设计</t>
  </si>
  <si>
    <r>
      <t>1</t>
    </r>
    <r>
      <rPr>
        <sz val="9"/>
        <rFont val="宋体"/>
        <family val="0"/>
      </rPr>
      <t>周</t>
    </r>
  </si>
  <si>
    <r>
      <rPr>
        <sz val="9"/>
        <rFont val="宋体"/>
        <family val="0"/>
      </rPr>
      <t>程序设计语言—</t>
    </r>
    <r>
      <rPr>
        <sz val="9"/>
        <rFont val="Times New Roman"/>
        <family val="1"/>
      </rPr>
      <t>C</t>
    </r>
  </si>
  <si>
    <t>可编程控制器课程设计B</t>
  </si>
  <si>
    <r>
      <t>1</t>
    </r>
    <r>
      <rPr>
        <sz val="10"/>
        <rFont val="宋体"/>
        <family val="0"/>
      </rPr>
      <t>周</t>
    </r>
  </si>
  <si>
    <t>检测技术模块</t>
  </si>
  <si>
    <t>6w+40</t>
  </si>
  <si>
    <t>1w+20</t>
  </si>
  <si>
    <t>4W+10</t>
  </si>
  <si>
    <t>工程制图C</t>
  </si>
  <si>
    <t>工程热力学A</t>
  </si>
  <si>
    <t>工程流体力学B</t>
  </si>
  <si>
    <t>传热学B</t>
  </si>
  <si>
    <t>★计算机控制系统</t>
  </si>
  <si>
    <t>★热工过程自动调节</t>
  </si>
  <si>
    <r>
      <rPr>
        <sz val="10"/>
        <rFont val="宋体"/>
        <family val="0"/>
      </rPr>
      <t>★热力发电厂A</t>
    </r>
    <r>
      <rPr>
        <sz val="10"/>
        <rFont val="Times New Roman"/>
        <family val="1"/>
      </rPr>
      <t xml:space="preserve"> </t>
    </r>
  </si>
  <si>
    <t>★锅炉原理B</t>
  </si>
  <si>
    <t>★汽轮机原理B</t>
  </si>
  <si>
    <t>★热工自动调节课程设计A</t>
  </si>
  <si>
    <t>★机炉运行集中实训</t>
  </si>
  <si>
    <t>★电厂仿真运行实习</t>
  </si>
  <si>
    <t>电机学C</t>
  </si>
  <si>
    <t>0805307215</t>
  </si>
  <si>
    <t>专业导论</t>
  </si>
  <si>
    <t>zy</t>
  </si>
  <si>
    <t>2</t>
  </si>
  <si>
    <t>动力设备模块</t>
  </si>
  <si>
    <t>专业拓展模块</t>
  </si>
  <si>
    <r>
      <rPr>
        <sz val="10"/>
        <rFont val="宋体"/>
        <family val="0"/>
      </rPr>
      <t>必修</t>
    </r>
  </si>
  <si>
    <t>专业拓展模块合计</t>
  </si>
  <si>
    <t>专业能力综合实践模块合计</t>
  </si>
  <si>
    <t>动力设备模块选修小计</t>
  </si>
  <si>
    <t>18</t>
  </si>
  <si>
    <t>4</t>
  </si>
  <si>
    <t>8</t>
  </si>
  <si>
    <t>20</t>
  </si>
  <si>
    <t>10</t>
  </si>
  <si>
    <t>动力设备模块必修小计</t>
  </si>
  <si>
    <t>14</t>
  </si>
  <si>
    <r>
      <rPr>
        <sz val="10"/>
        <rFont val="宋体"/>
        <family val="0"/>
      </rPr>
      <t>综合素质课外培养模块合计</t>
    </r>
  </si>
  <si>
    <t>*</t>
  </si>
  <si>
    <t>自动控制技术模块</t>
  </si>
  <si>
    <t>专业能力综合实践模块</t>
  </si>
  <si>
    <t>4W+14</t>
  </si>
  <si>
    <t>18w</t>
  </si>
  <si>
    <t>专业能力综合实践模块</t>
  </si>
  <si>
    <t>综合素质课外培养模块</t>
  </si>
  <si>
    <t>动力设备模块合计</t>
  </si>
  <si>
    <t>专业拓展模块</t>
  </si>
  <si>
    <t>考查</t>
  </si>
  <si>
    <t>考查</t>
  </si>
  <si>
    <t>考试</t>
  </si>
  <si>
    <t>考查</t>
  </si>
  <si>
    <t>★热工测量技术A</t>
  </si>
  <si>
    <t>0805307302</t>
  </si>
  <si>
    <t>热工保护与顺序控制A</t>
  </si>
  <si>
    <t>0805507301</t>
  </si>
  <si>
    <t>电工实习C</t>
  </si>
  <si>
    <t>锅炉原理课程设计</t>
  </si>
  <si>
    <t>汽轮机课程设计</t>
  </si>
  <si>
    <t>0401950003</t>
  </si>
  <si>
    <t>0805907239</t>
  </si>
  <si>
    <t>0714716513</t>
  </si>
  <si>
    <r>
      <rPr>
        <sz val="10"/>
        <rFont val="宋体"/>
        <family val="0"/>
      </rPr>
      <t>烟气脱硫脱硝</t>
    </r>
  </si>
  <si>
    <t>ZY</t>
  </si>
  <si>
    <t>考查</t>
  </si>
  <si>
    <t>0805907344</t>
  </si>
  <si>
    <t>0805932003</t>
  </si>
  <si>
    <r>
      <t>1</t>
    </r>
    <r>
      <rPr>
        <sz val="9"/>
        <color indexed="10"/>
        <rFont val="Times New Roman"/>
        <family val="1"/>
      </rPr>
      <t>5</t>
    </r>
  </si>
  <si>
    <r>
      <t>2</t>
    </r>
    <r>
      <rPr>
        <sz val="9"/>
        <color indexed="10"/>
        <rFont val="Times New Roman"/>
        <family val="1"/>
      </rPr>
      <t>0</t>
    </r>
  </si>
  <si>
    <t xml:space="preserve">    2、实践教学栏内的“学时”=集中实践环节的周数+课程中的实验、上机、课外学时+独立设课实验学时；</t>
  </si>
  <si>
    <t>从6周开始</t>
  </si>
  <si>
    <t>GJ</t>
  </si>
  <si>
    <t>考查</t>
  </si>
  <si>
    <t>0401150003</t>
  </si>
  <si>
    <t>军事理论</t>
  </si>
  <si>
    <t>0401950002</t>
  </si>
  <si>
    <t>军训</t>
  </si>
  <si>
    <t>0</t>
  </si>
  <si>
    <r>
      <t>2</t>
    </r>
    <r>
      <rPr>
        <sz val="9"/>
        <rFont val="宋体"/>
        <family val="0"/>
      </rPr>
      <t>周</t>
    </r>
  </si>
  <si>
    <t>0701111005</t>
  </si>
  <si>
    <t>高等数学BⅠ</t>
  </si>
  <si>
    <t>考试</t>
  </si>
  <si>
    <t>0701111006</t>
  </si>
  <si>
    <t>高等数学BⅡ</t>
  </si>
  <si>
    <t>0702111020</t>
  </si>
  <si>
    <t>大学物理实验Ⅰ</t>
  </si>
  <si>
    <t>0702111021</t>
  </si>
  <si>
    <t>大学物理实验Ⅱ</t>
  </si>
  <si>
    <t>★大型火电机组运行及事故分析</t>
  </si>
  <si>
    <t>0805932003</t>
  </si>
  <si>
    <t>0805907340</t>
  </si>
  <si>
    <t>0805932003</t>
  </si>
  <si>
    <t>4W</t>
  </si>
  <si>
    <t>2W+24+90+36</t>
  </si>
  <si>
    <t>39w+234</t>
  </si>
  <si>
    <t>0801105002</t>
  </si>
  <si>
    <t>工程力学D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</si>
</sst>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0.0%"/>
    <numFmt numFmtId="188" formatCode="0.0_ "/>
    <numFmt numFmtId="189" formatCode="0.0_);[Red]\(0.0\)"/>
    <numFmt numFmtId="190" formatCode="0_ "/>
    <numFmt numFmtId="191" formatCode="&quot;Yes&quot;;&quot;Yes&quot;;&quot;No&quot;"/>
    <numFmt numFmtId="192" formatCode="&quot;True&quot;;&quot;True&quot;;&quot;False&quot;"/>
    <numFmt numFmtId="193" formatCode="&quot;On&quot;;&quot;On&quot;;&quot;Off&quot;"/>
    <numFmt numFmtId="194" formatCode="[$€-2]\ #,##0.00_);[Red]\([$€-2]\ #,##0.00\)"/>
    <numFmt numFmtId="195" formatCode="0_);[Red]\(0\)"/>
    <numFmt numFmtId="196" formatCode="0.00_ "/>
  </numFmts>
  <fonts count="50">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4"/>
      <name val="黑体"/>
      <family val="0"/>
    </font>
    <font>
      <sz val="10"/>
      <name val="宋体"/>
      <family val="0"/>
    </font>
    <font>
      <sz val="11"/>
      <name val="宋体"/>
      <family val="0"/>
    </font>
    <font>
      <sz val="10"/>
      <name val="Times New Roman"/>
      <family val="1"/>
    </font>
    <font>
      <sz val="9"/>
      <name val="Times New Roman"/>
      <family val="1"/>
    </font>
    <font>
      <sz val="8"/>
      <name val="宋体"/>
      <family val="0"/>
    </font>
    <font>
      <sz val="12"/>
      <name val="Times New Roman"/>
      <family val="1"/>
    </font>
    <font>
      <sz val="10.5"/>
      <name val="Times New Roman"/>
      <family val="1"/>
    </font>
    <font>
      <sz val="12"/>
      <name val="黑体"/>
      <family val="0"/>
    </font>
    <font>
      <sz val="14"/>
      <name val="Times New Roman"/>
      <family val="1"/>
    </font>
    <font>
      <sz val="16"/>
      <name val="黑体"/>
      <family val="0"/>
    </font>
    <font>
      <b/>
      <sz val="10"/>
      <name val="宋体"/>
      <family val="0"/>
    </font>
    <font>
      <sz val="11"/>
      <name val="Times New Roman"/>
      <family val="1"/>
    </font>
    <font>
      <b/>
      <sz val="16"/>
      <color indexed="8"/>
      <name val="宋体"/>
      <family val="0"/>
    </font>
    <font>
      <sz val="10"/>
      <color indexed="8"/>
      <name val="宋体"/>
      <family val="0"/>
    </font>
    <font>
      <sz val="9"/>
      <name val="Arial"/>
      <family val="2"/>
    </font>
    <font>
      <b/>
      <sz val="10"/>
      <color indexed="8"/>
      <name val="宋体"/>
      <family val="0"/>
    </font>
    <font>
      <sz val="9"/>
      <color indexed="10"/>
      <name val="Times New Roman"/>
      <family val="1"/>
    </font>
    <font>
      <sz val="10"/>
      <color indexed="10"/>
      <name val="宋体"/>
      <family val="0"/>
    </font>
    <font>
      <sz val="12"/>
      <color indexed="10"/>
      <name val="宋体"/>
      <family val="0"/>
    </font>
    <font>
      <sz val="10.5"/>
      <color indexed="10"/>
      <name val="宋体"/>
      <family val="0"/>
    </font>
    <font>
      <sz val="10.5"/>
      <name val="宋体"/>
      <family val="0"/>
    </font>
    <font>
      <sz val="9"/>
      <color indexed="8"/>
      <name val="宋体"/>
      <family val="0"/>
    </font>
    <font>
      <sz val="10"/>
      <color indexed="12"/>
      <name val="宋体"/>
      <family val="0"/>
    </font>
    <font>
      <sz val="10"/>
      <color indexed="10"/>
      <name val="Times New Roman"/>
      <family val="1"/>
    </font>
    <font>
      <sz val="9"/>
      <color indexed="10"/>
      <name val="宋体"/>
      <family val="0"/>
    </font>
    <font>
      <sz val="9"/>
      <color indexed="12"/>
      <name val="Times New Roman"/>
      <family val="1"/>
    </font>
    <font>
      <sz val="10"/>
      <color indexed="12"/>
      <name val="Times New Roman"/>
      <family val="1"/>
    </font>
    <font>
      <b/>
      <sz val="10"/>
      <color indexed="1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color indexed="63"/>
      </bottom>
    </border>
    <border>
      <left style="hair"/>
      <right>
        <color indexed="63"/>
      </right>
      <top style="hair"/>
      <bottom style="hair"/>
    </border>
    <border>
      <left style="hair"/>
      <right>
        <color indexed="63"/>
      </right>
      <top>
        <color indexed="63"/>
      </top>
      <bottom style="hair"/>
    </border>
    <border>
      <left>
        <color indexed="63"/>
      </left>
      <right style="hair"/>
      <top style="hair"/>
      <bottom>
        <color indexed="63"/>
      </bottom>
    </border>
    <border>
      <left style="thin"/>
      <right style="thin"/>
      <top style="thin"/>
      <bottom style="thin"/>
    </border>
    <border>
      <left style="hair"/>
      <right style="medium"/>
      <top style="hair"/>
      <bottom style="hair"/>
    </border>
    <border>
      <left style="medium"/>
      <right style="hair"/>
      <top style="hair"/>
      <bottom style="hair"/>
    </border>
    <border>
      <left style="hair"/>
      <right style="medium"/>
      <top style="hair"/>
      <bottom>
        <color indexed="63"/>
      </bottom>
    </border>
    <border>
      <left style="hair"/>
      <right>
        <color indexed="63"/>
      </right>
      <top style="hair"/>
      <bottom>
        <color indexed="63"/>
      </bottom>
    </border>
    <border>
      <left style="medium"/>
      <right style="hair"/>
      <top style="hair"/>
      <bottom>
        <color indexed="63"/>
      </bottom>
    </border>
    <border>
      <left style="hair"/>
      <right style="hair"/>
      <top style="medium"/>
      <bottom style="hair"/>
    </border>
    <border>
      <left style="hair"/>
      <right style="medium"/>
      <top style="medium"/>
      <bottom style="hair"/>
    </border>
    <border>
      <left style="hair"/>
      <right>
        <color indexed="63"/>
      </right>
      <top style="medium"/>
      <bottom style="hair"/>
    </border>
    <border>
      <left style="medium"/>
      <right style="hair"/>
      <top style="medium"/>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hair"/>
      <top style="medium"/>
      <bottom style="medium"/>
    </border>
    <border>
      <left style="hair"/>
      <right>
        <color indexed="63"/>
      </right>
      <top style="medium"/>
      <bottom style="medium"/>
    </border>
    <border>
      <left style="medium"/>
      <right style="medium"/>
      <top style="medium"/>
      <bottom style="hair"/>
    </border>
    <border>
      <left style="medium"/>
      <right style="medium"/>
      <top style="hair"/>
      <bottom style="hair"/>
    </border>
    <border>
      <left style="medium"/>
      <right style="medium"/>
      <top style="medium"/>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color indexed="63"/>
      </bottom>
    </border>
    <border>
      <left style="hair"/>
      <right>
        <color indexed="63"/>
      </right>
      <top>
        <color indexed="63"/>
      </top>
      <bottom>
        <color indexed="63"/>
      </bottom>
    </border>
    <border>
      <left style="thin"/>
      <right style="thin"/>
      <top>
        <color indexed="63"/>
      </top>
      <bottom>
        <color indexed="63"/>
      </bottom>
    </border>
    <border>
      <left>
        <color indexed="63"/>
      </left>
      <right>
        <color indexed="63"/>
      </right>
      <top style="medium"/>
      <bottom style="hair"/>
    </border>
    <border>
      <left style="hair"/>
      <right style="medium"/>
      <top>
        <color indexed="63"/>
      </top>
      <bottom style="hair"/>
    </border>
    <border>
      <left>
        <color indexed="63"/>
      </left>
      <right style="hair"/>
      <top style="medium"/>
      <bottom style="hair"/>
    </border>
    <border>
      <left style="medium"/>
      <right style="medium"/>
      <top style="hair"/>
      <bottom>
        <color indexed="63"/>
      </bottom>
    </border>
    <border>
      <left style="medium"/>
      <right>
        <color indexed="63"/>
      </right>
      <top style="hair"/>
      <bottom style="hair"/>
    </border>
    <border>
      <left style="hair"/>
      <right style="hair"/>
      <top style="medium"/>
      <bottom>
        <color indexed="63"/>
      </bottom>
    </border>
    <border>
      <left style="thin"/>
      <right style="thin"/>
      <top style="thin"/>
      <bottom>
        <color indexed="63"/>
      </bottom>
    </border>
    <border>
      <left style="hair"/>
      <right style="hair"/>
      <top style="hair"/>
      <bottom style="thin"/>
    </border>
    <border>
      <left style="hair"/>
      <right style="hair"/>
      <top style="thin"/>
      <bottom style="thin"/>
    </border>
    <border>
      <left style="hair"/>
      <right>
        <color indexed="63"/>
      </right>
      <top style="hair"/>
      <bottom style="thin"/>
    </border>
    <border>
      <left style="hair"/>
      <right>
        <color indexed="63"/>
      </right>
      <top style="thin"/>
      <bottom style="thin"/>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style="hair"/>
      <right>
        <color indexed="63"/>
      </right>
      <top>
        <color indexed="63"/>
      </top>
      <bottom style="thin"/>
    </border>
    <border>
      <left style="hair"/>
      <right style="hair"/>
      <top style="thin"/>
      <bottom style="hair"/>
    </border>
    <border>
      <left style="medium"/>
      <right style="medium"/>
      <top style="hair"/>
      <bottom style="mediu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444">
    <xf numFmtId="0" fontId="0" fillId="0" borderId="0" xfId="0" applyAlignment="1">
      <alignment vertical="center"/>
    </xf>
    <xf numFmtId="0" fontId="0" fillId="0" borderId="0" xfId="40" applyFill="1">
      <alignment/>
      <protection/>
    </xf>
    <xf numFmtId="0" fontId="22" fillId="0" borderId="10" xfId="40" applyFont="1" applyFill="1" applyBorder="1" applyAlignment="1">
      <alignment horizontal="center" vertical="center" wrapText="1"/>
      <protection/>
    </xf>
    <xf numFmtId="0" fontId="22" fillId="0" borderId="10" xfId="40" applyNumberFormat="1" applyFont="1" applyFill="1" applyBorder="1" applyAlignment="1">
      <alignment horizontal="center" vertical="center" wrapText="1"/>
      <protection/>
    </xf>
    <xf numFmtId="0" fontId="22" fillId="0" borderId="11" xfId="40" applyFont="1" applyFill="1" applyBorder="1" applyAlignment="1">
      <alignment horizontal="center" vertical="center" wrapText="1"/>
      <protection/>
    </xf>
    <xf numFmtId="0" fontId="23" fillId="0" borderId="0" xfId="40" applyFont="1" applyFill="1" applyAlignment="1">
      <alignment horizontal="center" vertical="center"/>
      <protection/>
    </xf>
    <xf numFmtId="49" fontId="24" fillId="0" borderId="10" xfId="40" applyNumberFormat="1" applyFont="1" applyFill="1" applyBorder="1" applyAlignment="1">
      <alignment horizontal="center" vertical="center" wrapText="1"/>
      <protection/>
    </xf>
    <xf numFmtId="0" fontId="22" fillId="0" borderId="12" xfId="40" applyFont="1" applyFill="1" applyBorder="1" applyAlignment="1">
      <alignment horizontal="center" vertical="center" wrapText="1"/>
      <protection/>
    </xf>
    <xf numFmtId="0" fontId="22" fillId="0" borderId="13" xfId="40" applyFont="1" applyFill="1" applyBorder="1" applyAlignment="1">
      <alignment horizontal="center" vertical="center" wrapText="1"/>
      <protection/>
    </xf>
    <xf numFmtId="0" fontId="24" fillId="0" borderId="10" xfId="40" applyFont="1" applyFill="1" applyBorder="1" applyAlignment="1">
      <alignment horizontal="center" vertical="center" wrapText="1"/>
      <protection/>
    </xf>
    <xf numFmtId="49" fontId="24" fillId="0" borderId="10" xfId="42" applyNumberFormat="1" applyFont="1" applyFill="1" applyBorder="1" applyAlignment="1">
      <alignment horizontal="center" vertical="center" wrapText="1"/>
      <protection/>
    </xf>
    <xf numFmtId="0" fontId="22" fillId="0" borderId="10" xfId="42" applyFont="1" applyFill="1" applyBorder="1" applyAlignment="1">
      <alignment horizontal="justify" vertical="center" wrapText="1"/>
      <protection/>
    </xf>
    <xf numFmtId="0" fontId="22" fillId="0" borderId="10" xfId="42" applyNumberFormat="1" applyFont="1" applyFill="1" applyBorder="1" applyAlignment="1">
      <alignment horizontal="center" vertical="center" wrapText="1"/>
      <protection/>
    </xf>
    <xf numFmtId="0" fontId="22" fillId="0" borderId="10" xfId="42" applyFont="1" applyFill="1" applyBorder="1" applyAlignment="1">
      <alignment horizontal="center" vertical="center" wrapText="1"/>
      <protection/>
    </xf>
    <xf numFmtId="0" fontId="24" fillId="0" borderId="10" xfId="42" applyFont="1" applyFill="1" applyBorder="1" applyAlignment="1">
      <alignment horizontal="center" vertical="center" wrapText="1"/>
      <protection/>
    </xf>
    <xf numFmtId="0" fontId="20" fillId="0" borderId="10" xfId="42" applyFont="1" applyFill="1" applyBorder="1" applyAlignment="1">
      <alignment horizontal="justify" vertical="center" wrapText="1"/>
      <protection/>
    </xf>
    <xf numFmtId="49" fontId="25" fillId="0" borderId="10" xfId="40" applyNumberFormat="1" applyFont="1" applyFill="1" applyBorder="1" applyAlignment="1">
      <alignment vertical="center" wrapText="1"/>
      <protection/>
    </xf>
    <xf numFmtId="49" fontId="20" fillId="0" borderId="10" xfId="40" applyNumberFormat="1" applyFont="1" applyFill="1" applyBorder="1" applyAlignment="1">
      <alignment vertical="center" wrapText="1"/>
      <protection/>
    </xf>
    <xf numFmtId="49" fontId="25" fillId="0" borderId="10" xfId="40" applyNumberFormat="1" applyFont="1" applyFill="1" applyBorder="1" applyAlignment="1">
      <alignment horizontal="center" vertical="center" wrapText="1"/>
      <protection/>
    </xf>
    <xf numFmtId="0" fontId="22" fillId="0" borderId="10" xfId="40" applyFont="1" applyFill="1" applyBorder="1" applyAlignment="1">
      <alignment horizontal="left" vertical="center"/>
      <protection/>
    </xf>
    <xf numFmtId="0" fontId="22" fillId="0" borderId="10" xfId="40" applyNumberFormat="1" applyFont="1" applyFill="1" applyBorder="1" applyAlignment="1">
      <alignment horizontal="center" vertical="center"/>
      <protection/>
    </xf>
    <xf numFmtId="0" fontId="22" fillId="0" borderId="10" xfId="40" applyFont="1" applyFill="1" applyBorder="1" applyAlignment="1">
      <alignment horizontal="center" vertical="center"/>
      <protection/>
    </xf>
    <xf numFmtId="0" fontId="20" fillId="0" borderId="10" xfId="40" applyFont="1" applyFill="1" applyBorder="1" applyAlignment="1">
      <alignment vertical="center" wrapText="1"/>
      <protection/>
    </xf>
    <xf numFmtId="0" fontId="25" fillId="0" borderId="10" xfId="40" applyNumberFormat="1" applyFont="1" applyFill="1" applyBorder="1" applyAlignment="1">
      <alignment horizontal="center" vertical="center" wrapText="1"/>
      <protection/>
    </xf>
    <xf numFmtId="49" fontId="20" fillId="0" borderId="10" xfId="40" applyNumberFormat="1" applyFont="1" applyFill="1" applyBorder="1" applyAlignment="1">
      <alignment horizontal="center" vertical="center" wrapText="1"/>
      <protection/>
    </xf>
    <xf numFmtId="0" fontId="0" fillId="0" borderId="0" xfId="40" applyFill="1" applyAlignment="1">
      <alignment horizontal="center" vertical="center"/>
      <protection/>
    </xf>
    <xf numFmtId="0" fontId="0" fillId="0" borderId="0" xfId="40" applyNumberFormat="1" applyFill="1" applyAlignment="1">
      <alignment horizontal="center" vertical="center"/>
      <protection/>
    </xf>
    <xf numFmtId="188" fontId="26" fillId="0" borderId="10" xfId="40" applyNumberFormat="1" applyFont="1" applyFill="1" applyBorder="1" applyAlignment="1">
      <alignment horizontal="center" vertical="center" wrapText="1"/>
      <protection/>
    </xf>
    <xf numFmtId="49" fontId="27" fillId="0" borderId="0" xfId="40" applyNumberFormat="1" applyFont="1" applyFill="1" applyAlignment="1">
      <alignment horizontal="center" vertical="center"/>
      <protection/>
    </xf>
    <xf numFmtId="0" fontId="0" fillId="0" borderId="0" xfId="40" applyFill="1" applyAlignment="1">
      <alignment horizontal="left" vertical="center"/>
      <protection/>
    </xf>
    <xf numFmtId="0" fontId="0" fillId="0" borderId="0" xfId="40">
      <alignment/>
      <protection/>
    </xf>
    <xf numFmtId="0" fontId="22" fillId="0" borderId="10" xfId="40" applyFont="1" applyBorder="1" applyAlignment="1">
      <alignment horizontal="center" vertical="center" wrapText="1"/>
      <protection/>
    </xf>
    <xf numFmtId="0" fontId="23" fillId="0" borderId="0" xfId="40" applyFont="1" applyAlignment="1">
      <alignment horizontal="center" vertical="center"/>
      <protection/>
    </xf>
    <xf numFmtId="49" fontId="24" fillId="0" borderId="10" xfId="40" applyNumberFormat="1" applyFont="1" applyBorder="1" applyAlignment="1">
      <alignment horizontal="center" vertical="center" wrapText="1"/>
      <protection/>
    </xf>
    <xf numFmtId="0" fontId="22" fillId="0" borderId="10" xfId="40" applyFont="1" applyBorder="1" applyAlignment="1">
      <alignment horizontal="left" vertical="center" wrapText="1"/>
      <protection/>
    </xf>
    <xf numFmtId="0" fontId="0" fillId="0" borderId="0" xfId="40" applyAlignment="1">
      <alignment horizontal="center" vertical="center"/>
      <protection/>
    </xf>
    <xf numFmtId="49" fontId="27" fillId="0" borderId="0" xfId="40" applyNumberFormat="1" applyFont="1" applyAlignment="1">
      <alignment horizontal="center" vertical="center"/>
      <protection/>
    </xf>
    <xf numFmtId="0" fontId="0" fillId="0" borderId="0" xfId="40" applyAlignment="1">
      <alignment horizontal="left" vertical="center"/>
      <protection/>
    </xf>
    <xf numFmtId="0" fontId="0" fillId="0" borderId="0" xfId="40" applyBorder="1">
      <alignment/>
      <protection/>
    </xf>
    <xf numFmtId="0" fontId="20" fillId="0" borderId="10" xfId="40" applyFont="1" applyFill="1" applyBorder="1" applyAlignment="1">
      <alignment horizontal="center" vertical="center"/>
      <protection/>
    </xf>
    <xf numFmtId="0" fontId="20" fillId="0" borderId="13" xfId="40" applyFont="1" applyFill="1" applyBorder="1" applyAlignment="1">
      <alignment horizontal="center" vertical="center"/>
      <protection/>
    </xf>
    <xf numFmtId="0" fontId="22" fillId="0" borderId="13" xfId="42" applyNumberFormat="1" applyFont="1" applyFill="1" applyBorder="1" applyAlignment="1">
      <alignment horizontal="center" vertical="center" wrapText="1"/>
      <protection/>
    </xf>
    <xf numFmtId="0" fontId="22" fillId="0" borderId="13" xfId="40" applyNumberFormat="1" applyFont="1" applyFill="1" applyBorder="1" applyAlignment="1">
      <alignment horizontal="center" vertical="center"/>
      <protection/>
    </xf>
    <xf numFmtId="49" fontId="24" fillId="0" borderId="10" xfId="40" applyNumberFormat="1" applyFont="1" applyFill="1" applyBorder="1" applyAlignment="1">
      <alignment horizontal="center" vertical="center"/>
      <protection/>
    </xf>
    <xf numFmtId="0" fontId="24" fillId="0" borderId="10" xfId="40" applyNumberFormat="1" applyFont="1" applyFill="1" applyBorder="1" applyAlignment="1">
      <alignment horizontal="center" vertical="center"/>
      <protection/>
    </xf>
    <xf numFmtId="0" fontId="24" fillId="0" borderId="10" xfId="40" applyFont="1" applyFill="1" applyBorder="1" applyAlignment="1">
      <alignment horizontal="center" vertical="center"/>
      <protection/>
    </xf>
    <xf numFmtId="0" fontId="22" fillId="0" borderId="10" xfId="40" applyFont="1" applyFill="1" applyBorder="1" applyAlignment="1">
      <alignment horizontal="left" vertical="center" wrapText="1"/>
      <protection/>
    </xf>
    <xf numFmtId="49" fontId="25" fillId="0" borderId="13" xfId="40" applyNumberFormat="1" applyFont="1" applyFill="1" applyBorder="1" applyAlignment="1">
      <alignment vertical="center" wrapText="1"/>
      <protection/>
    </xf>
    <xf numFmtId="0" fontId="20" fillId="0" borderId="14" xfId="40" applyFont="1" applyFill="1" applyBorder="1" applyAlignment="1">
      <alignment horizontal="center" vertical="center"/>
      <protection/>
    </xf>
    <xf numFmtId="49" fontId="20" fillId="0" borderId="15" xfId="40" applyNumberFormat="1" applyFont="1" applyFill="1" applyBorder="1" applyAlignment="1">
      <alignment vertical="center" wrapText="1"/>
      <protection/>
    </xf>
    <xf numFmtId="0" fontId="25" fillId="0" borderId="13" xfId="40" applyNumberFormat="1" applyFont="1" applyFill="1" applyBorder="1" applyAlignment="1">
      <alignment horizontal="center" vertical="center" wrapText="1"/>
      <protection/>
    </xf>
    <xf numFmtId="49" fontId="20" fillId="0" borderId="14" xfId="40" applyNumberFormat="1" applyFont="1" applyFill="1" applyBorder="1" applyAlignment="1">
      <alignment vertical="center" wrapText="1"/>
      <protection/>
    </xf>
    <xf numFmtId="0" fontId="20" fillId="0" borderId="16" xfId="40" applyFont="1" applyFill="1" applyBorder="1" applyAlignment="1">
      <alignment horizontal="center" vertical="center"/>
      <protection/>
    </xf>
    <xf numFmtId="0" fontId="25" fillId="0" borderId="16" xfId="40" applyNumberFormat="1" applyFont="1" applyFill="1" applyBorder="1" applyAlignment="1">
      <alignment horizontal="center" vertical="center" wrapText="1"/>
      <protection/>
    </xf>
    <xf numFmtId="49" fontId="25" fillId="0" borderId="15" xfId="40" applyNumberFormat="1" applyFont="1" applyFill="1" applyBorder="1" applyAlignment="1">
      <alignment vertical="center" wrapText="1"/>
      <protection/>
    </xf>
    <xf numFmtId="49" fontId="20" fillId="0" borderId="11" xfId="40" applyNumberFormat="1" applyFont="1" applyFill="1" applyBorder="1" applyAlignment="1">
      <alignment vertical="center" wrapText="1"/>
      <protection/>
    </xf>
    <xf numFmtId="0" fontId="22" fillId="0" borderId="15" xfId="40" applyFont="1" applyFill="1" applyBorder="1" applyAlignment="1">
      <alignment horizontal="center" vertical="center" wrapText="1"/>
      <protection/>
    </xf>
    <xf numFmtId="49" fontId="25" fillId="0" borderId="17" xfId="40" applyNumberFormat="1" applyFont="1" applyFill="1" applyBorder="1" applyAlignment="1">
      <alignment vertical="center" wrapText="1"/>
      <protection/>
    </xf>
    <xf numFmtId="49" fontId="25" fillId="0" borderId="18" xfId="40" applyNumberFormat="1" applyFont="1" applyFill="1" applyBorder="1" applyAlignment="1">
      <alignment vertical="center" wrapText="1"/>
      <protection/>
    </xf>
    <xf numFmtId="0" fontId="0" fillId="0" borderId="0" xfId="41">
      <alignment/>
      <protection/>
    </xf>
    <xf numFmtId="187" fontId="0" fillId="0" borderId="0" xfId="41" applyNumberFormat="1" applyAlignment="1">
      <alignment horizontal="center"/>
      <protection/>
    </xf>
    <xf numFmtId="0" fontId="22" fillId="0" borderId="0" xfId="40" applyFont="1" applyBorder="1" applyAlignment="1">
      <alignment horizontal="center" vertical="center" wrapText="1"/>
      <protection/>
    </xf>
    <xf numFmtId="49" fontId="25" fillId="0" borderId="11" xfId="40" applyNumberFormat="1" applyFont="1" applyFill="1" applyBorder="1" applyAlignment="1">
      <alignment horizontal="center" vertical="center" wrapText="1"/>
      <protection/>
    </xf>
    <xf numFmtId="0" fontId="23" fillId="0" borderId="11" xfId="40" applyFont="1" applyFill="1" applyBorder="1" applyAlignment="1">
      <alignment horizontal="center" vertical="center"/>
      <protection/>
    </xf>
    <xf numFmtId="0" fontId="23" fillId="0" borderId="10" xfId="40" applyFont="1" applyFill="1" applyBorder="1" applyAlignment="1">
      <alignment horizontal="center" vertical="center"/>
      <protection/>
    </xf>
    <xf numFmtId="0" fontId="23" fillId="0" borderId="16" xfId="40" applyFont="1" applyFill="1" applyBorder="1" applyAlignment="1">
      <alignment horizontal="center" vertical="center"/>
      <protection/>
    </xf>
    <xf numFmtId="0" fontId="23" fillId="0" borderId="14" xfId="40" applyFont="1" applyFill="1" applyBorder="1" applyAlignment="1">
      <alignment horizontal="center" vertical="center"/>
      <protection/>
    </xf>
    <xf numFmtId="0" fontId="23" fillId="0" borderId="12" xfId="40" applyFont="1" applyFill="1" applyBorder="1" applyAlignment="1">
      <alignment horizontal="center" vertical="center"/>
      <protection/>
    </xf>
    <xf numFmtId="0" fontId="23" fillId="0" borderId="19" xfId="40" applyFont="1" applyFill="1" applyBorder="1" applyAlignment="1">
      <alignment horizontal="center" vertical="center"/>
      <protection/>
    </xf>
    <xf numFmtId="0" fontId="0" fillId="0" borderId="0" xfId="41" applyAlignment="1">
      <alignment horizontal="center"/>
      <protection/>
    </xf>
    <xf numFmtId="0" fontId="32" fillId="0" borderId="20" xfId="0" applyFont="1" applyBorder="1" applyAlignment="1">
      <alignment vertical="center" wrapText="1"/>
    </xf>
    <xf numFmtId="0" fontId="32" fillId="0" borderId="20" xfId="0" applyFont="1" applyBorder="1" applyAlignment="1">
      <alignment horizontal="center" vertical="center"/>
    </xf>
    <xf numFmtId="0" fontId="32" fillId="0" borderId="20" xfId="0" applyFont="1" applyBorder="1" applyAlignment="1">
      <alignment horizontal="center" vertical="center" wrapText="1"/>
    </xf>
    <xf numFmtId="0" fontId="22" fillId="0" borderId="20" xfId="0" applyFont="1" applyBorder="1" applyAlignment="1" quotePrefix="1">
      <alignment horizontal="left" vertical="center"/>
    </xf>
    <xf numFmtId="0" fontId="22" fillId="0" borderId="20" xfId="0" applyFont="1" applyBorder="1" applyAlignment="1">
      <alignment horizontal="center" vertical="center"/>
    </xf>
    <xf numFmtId="0" fontId="22" fillId="0" borderId="20" xfId="0" applyFont="1" applyBorder="1" applyAlignment="1" quotePrefix="1">
      <alignment horizontal="center" vertical="center"/>
    </xf>
    <xf numFmtId="0" fontId="22" fillId="0" borderId="20" xfId="0" applyFont="1" applyBorder="1" applyAlignment="1">
      <alignment horizontal="left" vertical="center"/>
    </xf>
    <xf numFmtId="0" fontId="0" fillId="0" borderId="0" xfId="0" applyAlignment="1">
      <alignment vertical="center"/>
    </xf>
    <xf numFmtId="0" fontId="22" fillId="0" borderId="0" xfId="0" applyFont="1" applyAlignment="1">
      <alignment vertical="center"/>
    </xf>
    <xf numFmtId="0" fontId="22" fillId="0" borderId="0" xfId="0" applyFont="1" applyAlignment="1">
      <alignment horizontal="center" vertical="center"/>
    </xf>
    <xf numFmtId="49" fontId="24" fillId="0" borderId="11" xfId="42" applyNumberFormat="1" applyFont="1" applyFill="1" applyBorder="1" applyAlignment="1">
      <alignment horizontal="center" vertical="center" wrapText="1"/>
      <protection/>
    </xf>
    <xf numFmtId="0" fontId="36" fillId="24" borderId="10" xfId="0" applyFont="1" applyFill="1" applyBorder="1" applyAlignment="1">
      <alignment horizontal="center" vertical="center" wrapText="1"/>
    </xf>
    <xf numFmtId="0" fontId="36" fillId="24" borderId="11" xfId="0" applyFont="1" applyFill="1" applyBorder="1" applyAlignment="1">
      <alignment horizontal="center" vertical="center" wrapText="1"/>
    </xf>
    <xf numFmtId="187" fontId="36"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187" fontId="36" fillId="24" borderId="17" xfId="0" applyNumberFormat="1" applyFont="1" applyFill="1" applyBorder="1" applyAlignment="1">
      <alignment horizontal="center" vertical="center" wrapText="1"/>
    </xf>
    <xf numFmtId="187" fontId="36" fillId="24" borderId="21" xfId="0" applyNumberFormat="1" applyFont="1" applyFill="1" applyBorder="1" applyAlignment="1">
      <alignment horizontal="center" vertical="center" wrapText="1"/>
    </xf>
    <xf numFmtId="0" fontId="36" fillId="24" borderId="22"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24"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36" fillId="24" borderId="26" xfId="0" applyFont="1" applyFill="1" applyBorder="1" applyAlignment="1">
      <alignment horizontal="center" vertical="center" wrapText="1"/>
    </xf>
    <xf numFmtId="187" fontId="36" fillId="24" borderId="27" xfId="0" applyNumberFormat="1" applyFont="1" applyFill="1" applyBorder="1" applyAlignment="1">
      <alignment horizontal="center" vertical="center" wrapText="1"/>
    </xf>
    <xf numFmtId="187" fontId="36" fillId="24" borderId="26" xfId="0" applyNumberFormat="1" applyFont="1" applyFill="1" applyBorder="1" applyAlignment="1">
      <alignment horizontal="center" vertical="center" wrapText="1"/>
    </xf>
    <xf numFmtId="187" fontId="36" fillId="24" borderId="28" xfId="0" applyNumberFormat="1" applyFont="1" applyFill="1" applyBorder="1" applyAlignment="1">
      <alignment horizontal="center" vertical="center" wrapText="1"/>
    </xf>
    <xf numFmtId="0" fontId="36" fillId="24" borderId="29" xfId="0" applyFont="1" applyFill="1" applyBorder="1" applyAlignment="1">
      <alignment horizontal="center" vertical="center" wrapText="1"/>
    </xf>
    <xf numFmtId="0" fontId="36" fillId="24" borderId="12" xfId="0" applyFont="1" applyFill="1" applyBorder="1" applyAlignment="1">
      <alignment horizontal="center" vertical="center" wrapText="1"/>
    </xf>
    <xf numFmtId="187" fontId="36" fillId="24" borderId="23" xfId="0" applyNumberFormat="1" applyFont="1" applyFill="1" applyBorder="1" applyAlignment="1">
      <alignment horizontal="center" vertical="center" wrapText="1"/>
    </xf>
    <xf numFmtId="0" fontId="36" fillId="24" borderId="19" xfId="0" applyFont="1" applyFill="1" applyBorder="1" applyAlignment="1">
      <alignment horizontal="center" vertical="center" wrapText="1"/>
    </xf>
    <xf numFmtId="187" fontId="36" fillId="24" borderId="12" xfId="0" applyNumberFormat="1" applyFont="1" applyFill="1" applyBorder="1" applyAlignment="1">
      <alignment horizontal="center" vertical="center" wrapText="1"/>
    </xf>
    <xf numFmtId="187" fontId="36" fillId="24" borderId="24" xfId="0" applyNumberFormat="1" applyFont="1" applyFill="1" applyBorder="1" applyAlignment="1">
      <alignment horizontal="center" vertical="center" wrapText="1"/>
    </xf>
    <xf numFmtId="0" fontId="36" fillId="24" borderId="25"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36" fillId="24" borderId="30" xfId="0" applyFont="1" applyFill="1" applyBorder="1" applyAlignment="1">
      <alignment horizontal="center" vertical="center" wrapText="1"/>
    </xf>
    <xf numFmtId="0" fontId="36" fillId="24" borderId="31" xfId="0" applyFont="1" applyFill="1" applyBorder="1" applyAlignment="1">
      <alignment horizontal="center" vertical="center" wrapText="1"/>
    </xf>
    <xf numFmtId="187" fontId="36" fillId="24" borderId="32" xfId="0" applyNumberFormat="1" applyFont="1" applyFill="1" applyBorder="1" applyAlignment="1">
      <alignment horizontal="center" vertical="center" wrapText="1"/>
    </xf>
    <xf numFmtId="0" fontId="36" fillId="24" borderId="33" xfId="0" applyFont="1" applyFill="1" applyBorder="1" applyAlignment="1">
      <alignment horizontal="center" vertical="center" wrapText="1"/>
    </xf>
    <xf numFmtId="187" fontId="36" fillId="24" borderId="31" xfId="0" applyNumberFormat="1" applyFont="1" applyFill="1" applyBorder="1" applyAlignment="1">
      <alignment horizontal="center" vertical="center" wrapText="1"/>
    </xf>
    <xf numFmtId="187" fontId="36" fillId="24" borderId="34" xfId="0" applyNumberFormat="1" applyFont="1" applyFill="1" applyBorder="1" applyAlignment="1">
      <alignment horizontal="center" vertical="center" wrapText="1"/>
    </xf>
    <xf numFmtId="0" fontId="20" fillId="24" borderId="35" xfId="0" applyFont="1" applyFill="1" applyBorder="1" applyAlignment="1">
      <alignment horizontal="center" vertical="center" wrapText="1"/>
    </xf>
    <xf numFmtId="0" fontId="20" fillId="24" borderId="36" xfId="0" applyFont="1" applyFill="1" applyBorder="1" applyAlignment="1">
      <alignment horizontal="center" vertical="center" wrapText="1"/>
    </xf>
    <xf numFmtId="0" fontId="36" fillId="24" borderId="37" xfId="0" applyFont="1" applyFill="1" applyBorder="1" applyAlignment="1">
      <alignment horizontal="center" vertical="center" wrapText="1"/>
    </xf>
    <xf numFmtId="0" fontId="22" fillId="0" borderId="0" xfId="40" applyFont="1" applyFill="1" applyAlignment="1">
      <alignment horizontal="left" vertical="center" wrapText="1"/>
      <protection/>
    </xf>
    <xf numFmtId="0" fontId="22" fillId="0" borderId="0" xfId="40" applyFont="1" applyFill="1" applyAlignment="1">
      <alignment horizontal="left" vertical="center"/>
      <protection/>
    </xf>
    <xf numFmtId="0" fontId="22" fillId="0" borderId="0" xfId="40" applyFont="1" applyFill="1" applyBorder="1" applyAlignment="1">
      <alignment horizontal="center" vertical="center" wrapText="1"/>
      <protection/>
    </xf>
    <xf numFmtId="0" fontId="25" fillId="0" borderId="12" xfId="40" applyNumberFormat="1" applyFont="1" applyFill="1" applyBorder="1" applyAlignment="1">
      <alignment horizontal="center" vertical="center" wrapText="1"/>
      <protection/>
    </xf>
    <xf numFmtId="49" fontId="20" fillId="0" borderId="13" xfId="40" applyNumberFormat="1" applyFont="1" applyFill="1" applyBorder="1" applyAlignment="1">
      <alignment vertical="center" wrapText="1"/>
      <protection/>
    </xf>
    <xf numFmtId="49" fontId="25" fillId="0" borderId="38" xfId="40" applyNumberFormat="1" applyFont="1" applyFill="1" applyBorder="1" applyAlignment="1">
      <alignment vertical="center" wrapText="1"/>
      <protection/>
    </xf>
    <xf numFmtId="0" fontId="22" fillId="0" borderId="0" xfId="40" applyFont="1" applyFill="1" applyBorder="1" applyAlignment="1">
      <alignment horizontal="left" vertical="center" wrapText="1"/>
      <protection/>
    </xf>
    <xf numFmtId="0" fontId="22" fillId="0" borderId="0" xfId="40" applyFont="1" applyFill="1" applyBorder="1" applyAlignment="1">
      <alignment horizontal="left" vertical="center"/>
      <protection/>
    </xf>
    <xf numFmtId="0" fontId="22" fillId="0" borderId="20" xfId="0" applyFont="1" applyBorder="1" applyAlignment="1" quotePrefix="1">
      <alignment horizontal="left" vertical="center" wrapText="1"/>
    </xf>
    <xf numFmtId="0" fontId="21" fillId="0" borderId="0" xfId="40" applyFont="1" applyFill="1" applyBorder="1" applyAlignment="1">
      <alignment horizontal="center" vertical="center"/>
      <protection/>
    </xf>
    <xf numFmtId="0" fontId="22" fillId="0" borderId="13" xfId="40" applyFont="1" applyFill="1" applyBorder="1" applyAlignment="1">
      <alignment horizontal="left" vertical="center"/>
      <protection/>
    </xf>
    <xf numFmtId="0" fontId="22" fillId="0" borderId="13" xfId="42" applyFont="1" applyFill="1" applyBorder="1" applyAlignment="1">
      <alignment horizontal="justify" vertical="center" wrapText="1"/>
      <protection/>
    </xf>
    <xf numFmtId="0" fontId="1" fillId="0" borderId="0" xfId="43">
      <alignment vertical="center"/>
      <protection/>
    </xf>
    <xf numFmtId="0" fontId="1" fillId="0" borderId="0" xfId="43" applyAlignment="1">
      <alignment horizontal="center" vertical="center"/>
      <protection/>
    </xf>
    <xf numFmtId="0" fontId="35" fillId="0" borderId="0" xfId="43" applyFont="1" applyBorder="1">
      <alignment vertical="center"/>
      <protection/>
    </xf>
    <xf numFmtId="0" fontId="35" fillId="0" borderId="0" xfId="43" applyFont="1" applyBorder="1" applyAlignment="1">
      <alignment horizontal="center" vertical="center"/>
      <protection/>
    </xf>
    <xf numFmtId="0" fontId="1" fillId="0" borderId="0" xfId="43" applyBorder="1">
      <alignment vertical="center"/>
      <protection/>
    </xf>
    <xf numFmtId="0" fontId="37" fillId="0" borderId="10" xfId="43" applyFont="1" applyBorder="1" applyAlignment="1">
      <alignment horizontal="center" vertical="center"/>
      <protection/>
    </xf>
    <xf numFmtId="0" fontId="37" fillId="0" borderId="38" xfId="43" applyFont="1" applyBorder="1" applyAlignment="1">
      <alignment horizontal="center" vertical="center"/>
      <protection/>
    </xf>
    <xf numFmtId="0" fontId="37" fillId="0" borderId="10" xfId="43" applyFont="1" applyBorder="1" applyAlignment="1">
      <alignment horizontal="center" vertical="center" wrapText="1"/>
      <protection/>
    </xf>
    <xf numFmtId="0" fontId="35" fillId="0" borderId="10" xfId="43" applyFont="1" applyBorder="1" applyAlignment="1">
      <alignment vertical="center" wrapText="1"/>
      <protection/>
    </xf>
    <xf numFmtId="0" fontId="37" fillId="0" borderId="12" xfId="43" applyFont="1" applyBorder="1" applyAlignment="1">
      <alignment horizontal="center" vertical="center"/>
      <protection/>
    </xf>
    <xf numFmtId="0" fontId="37" fillId="0" borderId="39" xfId="43" applyFont="1" applyBorder="1" applyAlignment="1">
      <alignment horizontal="center" vertical="center" wrapText="1"/>
      <protection/>
    </xf>
    <xf numFmtId="0" fontId="37" fillId="0" borderId="19" xfId="43" applyFont="1" applyBorder="1" applyAlignment="1">
      <alignment horizontal="center" vertical="center"/>
      <protection/>
    </xf>
    <xf numFmtId="0" fontId="35" fillId="0" borderId="16" xfId="43" applyFont="1" applyBorder="1" applyAlignment="1">
      <alignment vertical="center" wrapText="1"/>
      <protection/>
    </xf>
    <xf numFmtId="0" fontId="35" fillId="0" borderId="11" xfId="43" applyFont="1" applyBorder="1" applyAlignment="1">
      <alignment horizontal="center" vertical="center"/>
      <protection/>
    </xf>
    <xf numFmtId="0" fontId="35" fillId="0" borderId="40" xfId="43" applyFont="1" applyBorder="1" applyAlignment="1">
      <alignment horizontal="center" vertical="center"/>
      <protection/>
    </xf>
    <xf numFmtId="0" fontId="37" fillId="0" borderId="0" xfId="43" applyFont="1" applyBorder="1" applyAlignment="1">
      <alignment horizontal="center" vertical="center" wrapText="1"/>
      <protection/>
    </xf>
    <xf numFmtId="0" fontId="35" fillId="0" borderId="13" xfId="43" applyFont="1" applyBorder="1" applyAlignment="1">
      <alignment vertical="center" wrapText="1"/>
      <protection/>
    </xf>
    <xf numFmtId="0" fontId="35" fillId="0" borderId="17" xfId="43" applyFont="1" applyBorder="1" applyAlignment="1">
      <alignment horizontal="center" vertical="center"/>
      <protection/>
    </xf>
    <xf numFmtId="0" fontId="35" fillId="0" borderId="40" xfId="43" applyFont="1" applyBorder="1" applyAlignment="1">
      <alignment horizontal="center" vertical="center" wrapText="1"/>
      <protection/>
    </xf>
    <xf numFmtId="0" fontId="35" fillId="0" borderId="0" xfId="43" applyFont="1" applyBorder="1" applyAlignment="1">
      <alignment horizontal="center" vertical="center" wrapText="1"/>
      <protection/>
    </xf>
    <xf numFmtId="0" fontId="35" fillId="0" borderId="39" xfId="43" applyFont="1" applyBorder="1" applyAlignment="1">
      <alignment horizontal="center" vertical="center" wrapText="1"/>
      <protection/>
    </xf>
    <xf numFmtId="0" fontId="35" fillId="0" borderId="12" xfId="43" applyFont="1" applyBorder="1" applyAlignment="1">
      <alignment vertical="center" wrapText="1"/>
      <protection/>
    </xf>
    <xf numFmtId="0" fontId="35" fillId="0" borderId="41" xfId="43" applyFont="1" applyBorder="1" applyAlignment="1">
      <alignment horizontal="center" vertical="center"/>
      <protection/>
    </xf>
    <xf numFmtId="0" fontId="35" fillId="0" borderId="38" xfId="43" applyFont="1" applyBorder="1" applyAlignment="1">
      <alignment horizontal="center" vertical="center"/>
      <protection/>
    </xf>
    <xf numFmtId="0" fontId="37" fillId="0" borderId="12" xfId="43" applyFont="1" applyBorder="1" applyAlignment="1">
      <alignment vertical="center" wrapText="1"/>
      <protection/>
    </xf>
    <xf numFmtId="0" fontId="35" fillId="0" borderId="17" xfId="43" applyFont="1" applyBorder="1" applyAlignment="1">
      <alignment horizontal="center" vertical="center" wrapText="1"/>
      <protection/>
    </xf>
    <xf numFmtId="0" fontId="35" fillId="0" borderId="24" xfId="43" applyFont="1" applyBorder="1" applyAlignment="1">
      <alignment horizontal="center" vertical="center" wrapText="1"/>
      <protection/>
    </xf>
    <xf numFmtId="0" fontId="35" fillId="0" borderId="19" xfId="43" applyFont="1" applyBorder="1" applyAlignment="1">
      <alignment horizontal="center" vertical="center"/>
      <protection/>
    </xf>
    <xf numFmtId="0" fontId="35" fillId="0" borderId="18" xfId="43" applyFont="1" applyBorder="1" applyAlignment="1">
      <alignment horizontal="center" vertical="center" wrapText="1"/>
      <protection/>
    </xf>
    <xf numFmtId="0" fontId="35" fillId="0" borderId="42" xfId="43" applyFont="1" applyBorder="1" applyAlignment="1">
      <alignment horizontal="center" vertical="center" wrapText="1"/>
      <protection/>
    </xf>
    <xf numFmtId="0" fontId="35" fillId="0" borderId="14" xfId="43" applyFont="1" applyBorder="1" applyAlignment="1">
      <alignment horizontal="center" vertical="center"/>
      <protection/>
    </xf>
    <xf numFmtId="0" fontId="35" fillId="0" borderId="11" xfId="43" applyFont="1" applyBorder="1" applyAlignment="1">
      <alignment horizontal="center" vertical="center" wrapText="1"/>
      <protection/>
    </xf>
    <xf numFmtId="0" fontId="37" fillId="0" borderId="0" xfId="0" applyFont="1" applyBorder="1" applyAlignment="1">
      <alignment vertical="top"/>
    </xf>
    <xf numFmtId="0" fontId="23" fillId="25" borderId="43" xfId="40" applyFont="1" applyFill="1" applyBorder="1" applyAlignment="1">
      <alignment vertical="center" wrapText="1"/>
      <protection/>
    </xf>
    <xf numFmtId="0" fontId="22" fillId="0" borderId="13" xfId="40" applyFont="1" applyBorder="1" applyAlignment="1">
      <alignment horizontal="center" vertical="center" textRotation="255" wrapText="1"/>
      <protection/>
    </xf>
    <xf numFmtId="0" fontId="37" fillId="0" borderId="12" xfId="43" applyFont="1" applyBorder="1" applyAlignment="1">
      <alignment horizontal="center" vertical="center" wrapText="1"/>
      <protection/>
    </xf>
    <xf numFmtId="49" fontId="38"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0" xfId="0" applyFont="1" applyFill="1" applyAlignment="1">
      <alignment horizontal="center" vertical="center"/>
    </xf>
    <xf numFmtId="49" fontId="24" fillId="0" borderId="10" xfId="0" applyNumberFormat="1" applyFont="1" applyBorder="1" applyAlignment="1">
      <alignment horizontal="center" wrapText="1"/>
    </xf>
    <xf numFmtId="0" fontId="22" fillId="0" borderId="10" xfId="0" applyFont="1" applyBorder="1" applyAlignment="1">
      <alignment horizontal="justify" wrapText="1"/>
    </xf>
    <xf numFmtId="0" fontId="22" fillId="0" borderId="10" xfId="0" applyFont="1" applyBorder="1" applyAlignment="1">
      <alignment horizontal="center" wrapText="1"/>
    </xf>
    <xf numFmtId="0" fontId="39" fillId="0" borderId="10" xfId="42" applyNumberFormat="1" applyFont="1" applyFill="1" applyBorder="1" applyAlignment="1">
      <alignment horizontal="center" vertical="center" wrapText="1"/>
      <protection/>
    </xf>
    <xf numFmtId="0" fontId="14" fillId="0" borderId="0" xfId="0" applyFont="1" applyFill="1" applyAlignment="1">
      <alignment horizontal="center" vertical="center"/>
    </xf>
    <xf numFmtId="0" fontId="39" fillId="0" borderId="10" xfId="0" applyFont="1" applyFill="1" applyBorder="1" applyAlignment="1">
      <alignment horizontal="center" vertical="center" wrapText="1"/>
    </xf>
    <xf numFmtId="0" fontId="22" fillId="0" borderId="10" xfId="0" applyFont="1" applyBorder="1" applyAlignment="1">
      <alignment horizontal="justify" wrapText="1"/>
    </xf>
    <xf numFmtId="0" fontId="24" fillId="0" borderId="10" xfId="0" applyFont="1" applyBorder="1" applyAlignment="1">
      <alignment horizontal="center" wrapText="1"/>
    </xf>
    <xf numFmtId="0" fontId="22" fillId="0" borderId="10" xfId="0" applyFont="1" applyBorder="1" applyAlignment="1">
      <alignment horizontal="center" vertical="center" wrapText="1"/>
    </xf>
    <xf numFmtId="0" fontId="0" fillId="0" borderId="0" xfId="0" applyFill="1" applyAlignment="1">
      <alignment/>
    </xf>
    <xf numFmtId="0" fontId="40" fillId="0" borderId="0" xfId="0" applyFont="1" applyFill="1" applyAlignment="1">
      <alignment/>
    </xf>
    <xf numFmtId="0" fontId="20"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8" fillId="0" borderId="10" xfId="40" applyNumberFormat="1" applyFont="1" applyFill="1" applyBorder="1" applyAlignment="1">
      <alignment horizontal="center" vertical="center" wrapText="1"/>
      <protection/>
    </xf>
    <xf numFmtId="0" fontId="22" fillId="0" borderId="10" xfId="40" applyFont="1" applyFill="1" applyBorder="1" applyAlignment="1">
      <alignment horizontal="left" vertical="center"/>
      <protection/>
    </xf>
    <xf numFmtId="0" fontId="22" fillId="0" borderId="10" xfId="0" applyFont="1" applyBorder="1" applyAlignment="1">
      <alignment horizontal="center" wrapText="1"/>
    </xf>
    <xf numFmtId="0" fontId="35" fillId="0" borderId="10" xfId="0" applyFont="1" applyBorder="1" applyAlignment="1">
      <alignment horizontal="center" wrapText="1"/>
    </xf>
    <xf numFmtId="49" fontId="24" fillId="0" borderId="10" xfId="0" applyNumberFormat="1" applyFont="1" applyBorder="1" applyAlignment="1">
      <alignment horizontal="center" vertical="center" wrapText="1"/>
    </xf>
    <xf numFmtId="0" fontId="22" fillId="0" borderId="10" xfId="0" applyFont="1" applyBorder="1" applyAlignment="1">
      <alignment horizontal="left" vertical="center" wrapText="1"/>
    </xf>
    <xf numFmtId="0" fontId="28" fillId="0" borderId="10" xfId="0" applyFont="1" applyBorder="1" applyAlignment="1">
      <alignment horizontal="justify" vertical="top" wrapText="1"/>
    </xf>
    <xf numFmtId="0" fontId="23" fillId="0" borderId="0" xfId="0" applyFont="1" applyAlignment="1">
      <alignment horizontal="center" vertical="center"/>
    </xf>
    <xf numFmtId="0" fontId="20" fillId="0" borderId="10" xfId="0" applyFont="1" applyBorder="1" applyAlignment="1">
      <alignment horizontal="center" wrapText="1"/>
    </xf>
    <xf numFmtId="0" fontId="22" fillId="0" borderId="24" xfId="40" applyFont="1" applyBorder="1" applyAlignment="1">
      <alignment horizontal="center" vertical="center" wrapText="1"/>
      <protection/>
    </xf>
    <xf numFmtId="0" fontId="43" fillId="0" borderId="20" xfId="44" applyFont="1" applyBorder="1" applyAlignment="1">
      <alignment vertical="center" wrapText="1"/>
      <protection/>
    </xf>
    <xf numFmtId="0" fontId="43" fillId="0" borderId="20" xfId="44" applyFont="1" applyBorder="1">
      <alignment vertical="center"/>
      <protection/>
    </xf>
    <xf numFmtId="49" fontId="40" fillId="0" borderId="0" xfId="40" applyNumberFormat="1" applyFont="1" applyFill="1" applyAlignment="1">
      <alignment horizontal="center" vertical="center"/>
      <protection/>
    </xf>
    <xf numFmtId="0" fontId="40" fillId="0" borderId="0" xfId="40" applyFont="1" applyFill="1" applyAlignment="1">
      <alignment horizontal="left" vertical="center"/>
      <protection/>
    </xf>
    <xf numFmtId="49" fontId="24"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44" fillId="0" borderId="10" xfId="40" applyFont="1" applyBorder="1" applyAlignment="1">
      <alignment horizontal="center" vertical="center" wrapText="1"/>
      <protection/>
    </xf>
    <xf numFmtId="0" fontId="44" fillId="0" borderId="10" xfId="40" applyFont="1" applyFill="1" applyBorder="1" applyAlignment="1">
      <alignment horizontal="center" vertical="center" wrapText="1"/>
      <protection/>
    </xf>
    <xf numFmtId="0" fontId="36" fillId="24" borderId="44" xfId="0" applyFont="1" applyFill="1" applyBorder="1" applyAlignment="1">
      <alignment horizontal="center" vertical="center" wrapText="1"/>
    </xf>
    <xf numFmtId="187" fontId="36" fillId="24" borderId="45" xfId="0" applyNumberFormat="1" applyFont="1" applyFill="1" applyBorder="1" applyAlignment="1">
      <alignment horizontal="center" vertical="center" wrapText="1"/>
    </xf>
    <xf numFmtId="0" fontId="39" fillId="0" borderId="10" xfId="40" applyFont="1" applyFill="1" applyBorder="1" applyAlignment="1">
      <alignment horizontal="center" vertical="center" wrapText="1"/>
      <protection/>
    </xf>
    <xf numFmtId="0" fontId="40" fillId="0" borderId="0" xfId="40" applyNumberFormat="1" applyFont="1" applyFill="1" applyAlignment="1">
      <alignment horizontal="center" vertical="center"/>
      <protection/>
    </xf>
    <xf numFmtId="0" fontId="40" fillId="0" borderId="0" xfId="40" applyFont="1" applyFill="1" applyAlignment="1">
      <alignment horizontal="center" vertical="center"/>
      <protection/>
    </xf>
    <xf numFmtId="0" fontId="20" fillId="0" borderId="10" xfId="40" applyFont="1" applyFill="1" applyBorder="1" applyAlignment="1">
      <alignment horizontal="center" vertical="center"/>
      <protection/>
    </xf>
    <xf numFmtId="0" fontId="22" fillId="0" borderId="10" xfId="0" applyFont="1" applyBorder="1" applyAlignment="1">
      <alignment horizontal="center" vertical="center" wrapText="1"/>
    </xf>
    <xf numFmtId="49" fontId="24" fillId="0" borderId="10" xfId="0" applyNumberFormat="1" applyFont="1" applyFill="1" applyBorder="1" applyAlignment="1">
      <alignment horizontal="left" vertical="center" wrapText="1"/>
    </xf>
    <xf numFmtId="0" fontId="22" fillId="0" borderId="10" xfId="0" applyFont="1" applyFill="1" applyBorder="1" applyAlignment="1">
      <alignment horizontal="center" vertical="center" wrapText="1"/>
    </xf>
    <xf numFmtId="0" fontId="24" fillId="0" borderId="10" xfId="0" applyFont="1" applyFill="1" applyBorder="1" applyAlignment="1">
      <alignment horizontal="center" wrapText="1"/>
    </xf>
    <xf numFmtId="0" fontId="22" fillId="0" borderId="10" xfId="0" applyFont="1" applyFill="1" applyBorder="1" applyAlignment="1">
      <alignment horizontal="justify" wrapText="1"/>
    </xf>
    <xf numFmtId="0" fontId="22" fillId="0" borderId="10" xfId="40" applyFont="1" applyFill="1" applyBorder="1" applyAlignment="1">
      <alignment horizontal="center" vertical="center" wrapText="1"/>
      <protection/>
    </xf>
    <xf numFmtId="0" fontId="25" fillId="0" borderId="10" xfId="0" applyNumberFormat="1" applyFont="1" applyFill="1" applyBorder="1" applyAlignment="1">
      <alignment horizontal="center" vertical="center" wrapText="1"/>
    </xf>
    <xf numFmtId="0" fontId="22" fillId="0" borderId="10" xfId="40" applyFont="1" applyFill="1" applyBorder="1" applyAlignment="1">
      <alignment horizontal="left" vertical="center"/>
      <protection/>
    </xf>
    <xf numFmtId="0" fontId="22" fillId="0" borderId="10" xfId="42" applyNumberFormat="1" applyFont="1" applyFill="1" applyBorder="1" applyAlignment="1">
      <alignment horizontal="center" vertical="center" wrapText="1"/>
      <protection/>
    </xf>
    <xf numFmtId="0" fontId="38" fillId="0" borderId="10" xfId="40" applyNumberFormat="1" applyFont="1" applyFill="1" applyBorder="1" applyAlignment="1">
      <alignment horizontal="center" vertical="center" wrapText="1"/>
      <protection/>
    </xf>
    <xf numFmtId="0" fontId="22" fillId="0" borderId="10" xfId="0" applyFont="1" applyBorder="1" applyAlignment="1">
      <alignment horizontal="center" wrapText="1"/>
    </xf>
    <xf numFmtId="0" fontId="22" fillId="24" borderId="10" xfId="0" applyFont="1" applyFill="1" applyBorder="1" applyAlignment="1">
      <alignment horizontal="center" vertical="center" wrapText="1"/>
    </xf>
    <xf numFmtId="0" fontId="22" fillId="24" borderId="10" xfId="0" applyFont="1" applyFill="1" applyBorder="1" applyAlignment="1">
      <alignment horizontal="justify" wrapText="1"/>
    </xf>
    <xf numFmtId="0" fontId="22" fillId="24" borderId="10" xfId="0" applyFont="1" applyFill="1" applyBorder="1" applyAlignment="1">
      <alignment horizontal="center" wrapText="1"/>
    </xf>
    <xf numFmtId="0" fontId="20" fillId="24" borderId="36" xfId="0" applyFont="1" applyFill="1" applyBorder="1" applyAlignment="1">
      <alignment horizontal="center" vertical="center" wrapText="1"/>
    </xf>
    <xf numFmtId="0" fontId="36" fillId="24" borderId="46" xfId="0" applyFont="1" applyFill="1" applyBorder="1" applyAlignment="1">
      <alignment horizontal="center" vertical="center" wrapText="1"/>
    </xf>
    <xf numFmtId="187" fontId="36" fillId="24" borderId="13" xfId="0" applyNumberFormat="1" applyFont="1" applyFill="1" applyBorder="1" applyAlignment="1">
      <alignment horizontal="center" vertical="center" wrapText="1"/>
    </xf>
    <xf numFmtId="188" fontId="36" fillId="24" borderId="26" xfId="0" applyNumberFormat="1" applyFont="1" applyFill="1" applyBorder="1" applyAlignment="1">
      <alignment horizontal="center" vertical="center" wrapText="1"/>
    </xf>
    <xf numFmtId="188" fontId="36" fillId="24" borderId="10" xfId="0" applyNumberFormat="1" applyFont="1" applyFill="1" applyBorder="1" applyAlignment="1">
      <alignment horizontal="center" vertical="center" wrapText="1"/>
    </xf>
    <xf numFmtId="0" fontId="20" fillId="0" borderId="10" xfId="40" applyFont="1" applyFill="1" applyBorder="1" applyAlignment="1">
      <alignment horizontal="left" vertical="center"/>
      <protection/>
    </xf>
    <xf numFmtId="0" fontId="22" fillId="0" borderId="10" xfId="40" applyFont="1" applyFill="1" applyBorder="1" applyAlignment="1">
      <alignment horizontal="left" vertical="center"/>
      <protection/>
    </xf>
    <xf numFmtId="49" fontId="20" fillId="0" borderId="15" xfId="40" applyNumberFormat="1" applyFont="1" applyFill="1" applyBorder="1" applyAlignment="1">
      <alignment vertical="center" wrapText="1"/>
      <protection/>
    </xf>
    <xf numFmtId="0" fontId="22" fillId="0" borderId="10" xfId="40" applyFont="1" applyFill="1" applyBorder="1" applyAlignment="1">
      <alignment horizontal="center" vertical="center"/>
      <protection/>
    </xf>
    <xf numFmtId="49" fontId="20" fillId="0" borderId="10" xfId="40" applyNumberFormat="1" applyFont="1" applyFill="1" applyBorder="1" applyAlignment="1">
      <alignment horizontal="center" vertical="center" wrapText="1"/>
      <protection/>
    </xf>
    <xf numFmtId="0" fontId="22" fillId="0" borderId="17" xfId="40" applyFont="1" applyFill="1" applyBorder="1" applyAlignment="1">
      <alignment horizontal="center" vertical="center" wrapText="1"/>
      <protection/>
    </xf>
    <xf numFmtId="0" fontId="22" fillId="0" borderId="0" xfId="0" applyFont="1" applyFill="1" applyAlignment="1">
      <alignment/>
    </xf>
    <xf numFmtId="0" fontId="22" fillId="0" borderId="10" xfId="0" applyFont="1" applyFill="1" applyBorder="1" applyAlignment="1">
      <alignment/>
    </xf>
    <xf numFmtId="0" fontId="39" fillId="0" borderId="10" xfId="40" applyFont="1" applyFill="1" applyBorder="1" applyAlignment="1">
      <alignment horizontal="center" vertical="center" wrapText="1"/>
      <protection/>
    </xf>
    <xf numFmtId="0" fontId="38" fillId="0" borderId="16" xfId="40" applyNumberFormat="1" applyFont="1" applyFill="1" applyBorder="1" applyAlignment="1">
      <alignment horizontal="center" vertical="center" wrapText="1"/>
      <protection/>
    </xf>
    <xf numFmtId="49" fontId="38" fillId="0" borderId="10" xfId="40" applyNumberFormat="1" applyFont="1" applyFill="1" applyBorder="1" applyAlignment="1">
      <alignment horizontal="center" vertical="center" wrapText="1"/>
      <protection/>
    </xf>
    <xf numFmtId="49" fontId="46" fillId="0" borderId="10" xfId="40" applyNumberFormat="1" applyFont="1" applyFill="1" applyBorder="1" applyAlignment="1">
      <alignment horizontal="center" vertical="center" wrapText="1"/>
      <protection/>
    </xf>
    <xf numFmtId="0" fontId="35" fillId="0" borderId="10" xfId="40" applyNumberFormat="1" applyFont="1" applyFill="1" applyBorder="1" applyAlignment="1">
      <alignment horizontal="center" vertical="center" wrapText="1"/>
      <protection/>
    </xf>
    <xf numFmtId="0" fontId="49" fillId="0" borderId="10" xfId="40" applyNumberFormat="1" applyFont="1" applyFill="1" applyBorder="1" applyAlignment="1">
      <alignment horizontal="center" vertical="center" wrapText="1"/>
      <protection/>
    </xf>
    <xf numFmtId="49" fontId="49" fillId="0" borderId="10" xfId="40" applyNumberFormat="1" applyFont="1" applyFill="1" applyBorder="1" applyAlignment="1">
      <alignment horizontal="center" vertical="center" wrapText="1"/>
      <protection/>
    </xf>
    <xf numFmtId="188" fontId="36" fillId="24" borderId="31" xfId="0" applyNumberFormat="1" applyFont="1" applyFill="1" applyBorder="1" applyAlignment="1">
      <alignment horizontal="center" vertical="center" wrapText="1"/>
    </xf>
    <xf numFmtId="0" fontId="20" fillId="24" borderId="36" xfId="0" applyFont="1" applyFill="1" applyBorder="1" applyAlignment="1">
      <alignment horizontal="center" vertical="center" wrapText="1"/>
    </xf>
    <xf numFmtId="0" fontId="20" fillId="24" borderId="47" xfId="0" applyFont="1" applyFill="1" applyBorder="1" applyAlignment="1">
      <alignment horizontal="center" vertical="center" wrapText="1"/>
    </xf>
    <xf numFmtId="0" fontId="22" fillId="0" borderId="12" xfId="40" applyFont="1" applyFill="1" applyBorder="1" applyAlignment="1">
      <alignment horizontal="center" vertical="center" textRotation="255" wrapText="1"/>
      <protection/>
    </xf>
    <xf numFmtId="0" fontId="22" fillId="0" borderId="16" xfId="40" applyFont="1" applyFill="1" applyBorder="1" applyAlignment="1">
      <alignment horizontal="center" vertical="center" wrapText="1"/>
      <protection/>
    </xf>
    <xf numFmtId="49" fontId="25" fillId="0" borderId="17" xfId="0" applyNumberFormat="1" applyFont="1" applyFill="1" applyBorder="1" applyAlignment="1">
      <alignment horizontal="center" vertical="center" wrapText="1"/>
    </xf>
    <xf numFmtId="0" fontId="39" fillId="0" borderId="17" xfId="40" applyFont="1" applyFill="1" applyBorder="1" applyAlignment="1">
      <alignment horizontal="center" vertical="center" wrapText="1"/>
      <protection/>
    </xf>
    <xf numFmtId="49" fontId="25" fillId="0" borderId="11" xfId="0" applyNumberFormat="1" applyFont="1" applyFill="1" applyBorder="1" applyAlignment="1">
      <alignment horizontal="center" vertical="center" wrapText="1"/>
    </xf>
    <xf numFmtId="49" fontId="38"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187" fontId="0" fillId="0" borderId="0" xfId="41" applyNumberFormat="1">
      <alignment/>
      <protection/>
    </xf>
    <xf numFmtId="0" fontId="0" fillId="0" borderId="0" xfId="0" applyFont="1" applyFill="1" applyAlignment="1">
      <alignment horizontal="center"/>
    </xf>
    <xf numFmtId="0" fontId="22" fillId="0" borderId="16" xfId="40" applyFont="1" applyFill="1" applyBorder="1" applyAlignment="1">
      <alignment horizontal="center" vertical="center" wrapText="1"/>
      <protection/>
    </xf>
    <xf numFmtId="0" fontId="22" fillId="0" borderId="12" xfId="40" applyNumberFormat="1" applyFont="1" applyFill="1" applyBorder="1" applyAlignment="1">
      <alignment horizontal="center" vertical="center" wrapText="1"/>
      <protection/>
    </xf>
    <xf numFmtId="0" fontId="22" fillId="0" borderId="16" xfId="40" applyFont="1" applyFill="1" applyBorder="1" applyAlignment="1">
      <alignment horizontal="center" vertical="center" textRotation="255" wrapText="1"/>
      <protection/>
    </xf>
    <xf numFmtId="0" fontId="22" fillId="0" borderId="10" xfId="42" applyFont="1" applyFill="1" applyBorder="1" applyAlignment="1">
      <alignment horizontal="justify" vertical="center" wrapText="1"/>
      <protection/>
    </xf>
    <xf numFmtId="0" fontId="22" fillId="0" borderId="10" xfId="40" applyFont="1" applyFill="1" applyBorder="1" applyAlignment="1">
      <alignment horizontal="left" vertical="center"/>
      <protection/>
    </xf>
    <xf numFmtId="0" fontId="36" fillId="24" borderId="48" xfId="0" applyFont="1" applyFill="1" applyBorder="1" applyAlignment="1">
      <alignment horizontal="center" vertical="center" wrapText="1"/>
    </xf>
    <xf numFmtId="187" fontId="36" fillId="24" borderId="49" xfId="0" applyNumberFormat="1" applyFont="1" applyFill="1" applyBorder="1" applyAlignment="1">
      <alignment horizontal="center" vertical="center" wrapText="1"/>
    </xf>
    <xf numFmtId="0" fontId="22" fillId="0" borderId="17" xfId="40" applyFont="1" applyFill="1" applyBorder="1" applyAlignment="1">
      <alignment horizontal="center" vertical="center" wrapText="1"/>
      <protection/>
    </xf>
    <xf numFmtId="0" fontId="22" fillId="0" borderId="0" xfId="40" applyFont="1" applyFill="1" applyAlignment="1">
      <alignment horizontal="left" vertical="center" wrapText="1"/>
      <protection/>
    </xf>
    <xf numFmtId="0" fontId="22" fillId="0" borderId="0" xfId="40" applyFont="1" applyFill="1" applyAlignment="1">
      <alignment horizontal="left" vertical="center"/>
      <protection/>
    </xf>
    <xf numFmtId="0" fontId="22" fillId="0" borderId="24" xfId="40" applyFont="1" applyFill="1" applyBorder="1" applyAlignment="1">
      <alignment horizontal="center" vertical="center" textRotation="255" wrapText="1"/>
      <protection/>
    </xf>
    <xf numFmtId="0" fontId="22" fillId="0" borderId="42" xfId="40" applyFont="1" applyFill="1" applyBorder="1" applyAlignment="1">
      <alignment horizontal="center" vertical="center" textRotation="255" wrapText="1"/>
      <protection/>
    </xf>
    <xf numFmtId="0" fontId="23" fillId="25" borderId="20" xfId="40" applyFont="1" applyFill="1" applyBorder="1" applyAlignment="1">
      <alignment horizontal="center" vertical="center"/>
      <protection/>
    </xf>
    <xf numFmtId="0" fontId="22" fillId="0" borderId="12" xfId="40" applyFont="1" applyFill="1" applyBorder="1" applyAlignment="1">
      <alignment horizontal="center" vertical="center" wrapText="1"/>
      <protection/>
    </xf>
    <xf numFmtId="0" fontId="22" fillId="0" borderId="13" xfId="40" applyFont="1" applyFill="1" applyBorder="1" applyAlignment="1">
      <alignment horizontal="center" vertical="center" wrapText="1"/>
      <protection/>
    </xf>
    <xf numFmtId="49" fontId="22" fillId="0" borderId="10" xfId="40" applyNumberFormat="1" applyFont="1" applyFill="1" applyBorder="1" applyAlignment="1">
      <alignment horizontal="center" vertical="center" wrapText="1"/>
      <protection/>
    </xf>
    <xf numFmtId="49" fontId="24" fillId="0" borderId="10" xfId="40" applyNumberFormat="1" applyFont="1" applyFill="1" applyBorder="1" applyAlignment="1">
      <alignment horizontal="center" vertical="center" wrapText="1"/>
      <protection/>
    </xf>
    <xf numFmtId="49" fontId="24" fillId="0" borderId="12" xfId="40" applyNumberFormat="1" applyFont="1" applyFill="1" applyBorder="1" applyAlignment="1">
      <alignment horizontal="center" vertical="center" wrapText="1"/>
      <protection/>
    </xf>
    <xf numFmtId="0" fontId="39" fillId="0" borderId="13" xfId="40" applyFont="1" applyFill="1" applyBorder="1" applyAlignment="1">
      <alignment horizontal="center" vertical="center" textRotation="255" wrapText="1"/>
      <protection/>
    </xf>
    <xf numFmtId="0" fontId="22" fillId="0" borderId="10" xfId="40" applyNumberFormat="1" applyFont="1" applyFill="1" applyBorder="1" applyAlignment="1">
      <alignment horizontal="center" vertical="center" wrapText="1"/>
      <protection/>
    </xf>
    <xf numFmtId="0" fontId="39" fillId="0" borderId="12" xfId="40" applyFont="1" applyFill="1" applyBorder="1" applyAlignment="1">
      <alignment horizontal="center" vertical="center" textRotation="255" wrapText="1"/>
      <protection/>
    </xf>
    <xf numFmtId="0" fontId="39" fillId="0" borderId="16" xfId="40" applyFont="1" applyFill="1" applyBorder="1" applyAlignment="1">
      <alignment horizontal="center" vertical="center" textRotation="255" wrapText="1"/>
      <protection/>
    </xf>
    <xf numFmtId="0" fontId="0" fillId="0" borderId="0" xfId="40" applyFont="1" applyFill="1" applyAlignment="1">
      <alignment horizontal="left" vertical="center"/>
      <protection/>
    </xf>
    <xf numFmtId="0" fontId="0" fillId="0" borderId="0" xfId="40" applyFill="1" applyAlignment="1">
      <alignment horizontal="left" vertical="center"/>
      <protection/>
    </xf>
    <xf numFmtId="0" fontId="22" fillId="0" borderId="17" xfId="40" applyFont="1" applyFill="1" applyBorder="1" applyAlignment="1">
      <alignment horizontal="center" vertical="center" wrapText="1"/>
      <protection/>
    </xf>
    <xf numFmtId="0" fontId="21" fillId="0" borderId="38" xfId="40" applyFont="1" applyFill="1" applyBorder="1" applyAlignment="1">
      <alignment horizontal="center" vertical="center"/>
      <protection/>
    </xf>
    <xf numFmtId="0" fontId="22" fillId="0" borderId="13" xfId="40" applyFont="1" applyFill="1" applyBorder="1" applyAlignment="1">
      <alignment horizontal="center" vertical="center" textRotation="255" wrapText="1"/>
      <protection/>
    </xf>
    <xf numFmtId="0" fontId="22" fillId="0" borderId="11" xfId="40" applyFont="1" applyFill="1" applyBorder="1" applyAlignment="1">
      <alignment horizontal="center" vertical="center" wrapText="1"/>
      <protection/>
    </xf>
    <xf numFmtId="0" fontId="39" fillId="0" borderId="12"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24" fillId="0" borderId="10" xfId="0" applyFont="1" applyFill="1" applyBorder="1" applyAlignment="1">
      <alignment horizontal="center" vertical="center" textRotation="255" wrapText="1"/>
    </xf>
    <xf numFmtId="0" fontId="22" fillId="0" borderId="10" xfId="40" applyFont="1" applyFill="1" applyBorder="1" applyAlignment="1">
      <alignment horizontal="center" vertical="center" wrapText="1"/>
      <protection/>
    </xf>
    <xf numFmtId="0" fontId="22" fillId="0" borderId="12" xfId="40" applyFont="1" applyFill="1" applyBorder="1" applyAlignment="1">
      <alignment horizontal="center" vertical="center" textRotation="255" wrapText="1"/>
      <protection/>
    </xf>
    <xf numFmtId="0" fontId="22" fillId="0" borderId="16" xfId="40" applyFont="1" applyFill="1" applyBorder="1" applyAlignment="1">
      <alignment horizontal="center" vertical="center" textRotation="255" wrapText="1"/>
      <protection/>
    </xf>
    <xf numFmtId="0" fontId="22" fillId="0" borderId="17" xfId="40" applyFont="1" applyFill="1" applyBorder="1" applyAlignment="1">
      <alignment horizontal="center" vertical="center" wrapText="1"/>
      <protection/>
    </xf>
    <xf numFmtId="0" fontId="22" fillId="0" borderId="40" xfId="40" applyFont="1" applyFill="1" applyBorder="1" applyAlignment="1">
      <alignment horizontal="center" vertical="center" wrapText="1"/>
      <protection/>
    </xf>
    <xf numFmtId="0" fontId="22" fillId="0" borderId="12" xfId="40" applyNumberFormat="1" applyFont="1" applyFill="1" applyBorder="1" applyAlignment="1">
      <alignment horizontal="center" vertical="center" wrapText="1"/>
      <protection/>
    </xf>
    <xf numFmtId="0" fontId="22" fillId="0" borderId="16" xfId="40" applyNumberFormat="1" applyFont="1" applyFill="1" applyBorder="1" applyAlignment="1">
      <alignment horizontal="center" vertical="center" wrapText="1"/>
      <protection/>
    </xf>
    <xf numFmtId="0" fontId="22" fillId="0" borderId="13" xfId="40" applyNumberFormat="1" applyFont="1" applyFill="1" applyBorder="1" applyAlignment="1">
      <alignment horizontal="center" vertical="center" wrapText="1"/>
      <protection/>
    </xf>
    <xf numFmtId="0" fontId="22" fillId="0" borderId="24" xfId="40" applyFont="1" applyFill="1" applyBorder="1" applyAlignment="1">
      <alignment horizontal="center" vertical="center" wrapText="1"/>
      <protection/>
    </xf>
    <xf numFmtId="0" fontId="22" fillId="0" borderId="39" xfId="40" applyFont="1" applyFill="1" applyBorder="1" applyAlignment="1">
      <alignment horizontal="center" vertical="center" wrapText="1"/>
      <protection/>
    </xf>
    <xf numFmtId="0" fontId="22" fillId="0" borderId="19" xfId="40" applyFont="1" applyFill="1" applyBorder="1" applyAlignment="1">
      <alignment horizontal="center" vertical="center" wrapText="1"/>
      <protection/>
    </xf>
    <xf numFmtId="49" fontId="23" fillId="25" borderId="0" xfId="40" applyNumberFormat="1" applyFont="1" applyFill="1" applyAlignment="1">
      <alignment horizontal="left" vertical="center" wrapText="1"/>
      <protection/>
    </xf>
    <xf numFmtId="49" fontId="33" fillId="25" borderId="0" xfId="40" applyNumberFormat="1" applyFont="1" applyFill="1" applyAlignment="1">
      <alignment horizontal="left" vertical="center"/>
      <protection/>
    </xf>
    <xf numFmtId="0" fontId="23" fillId="25" borderId="20" xfId="40" applyFont="1" applyFill="1" applyBorder="1" applyAlignment="1">
      <alignment horizontal="center" vertical="center" wrapText="1"/>
      <protection/>
    </xf>
    <xf numFmtId="0" fontId="22" fillId="0" borderId="17" xfId="40" applyFont="1" applyFill="1" applyBorder="1" applyAlignment="1">
      <alignment horizontal="center" vertical="center" wrapText="1"/>
      <protection/>
    </xf>
    <xf numFmtId="0" fontId="22" fillId="0" borderId="17" xfId="40" applyFont="1" applyFill="1" applyBorder="1" applyAlignment="1">
      <alignment horizontal="center" vertical="center"/>
      <protection/>
    </xf>
    <xf numFmtId="0" fontId="22" fillId="0" borderId="40" xfId="40" applyFont="1" applyFill="1" applyBorder="1" applyAlignment="1">
      <alignment horizontal="center" vertical="center"/>
      <protection/>
    </xf>
    <xf numFmtId="0" fontId="22" fillId="0" borderId="11" xfId="40" applyFont="1" applyFill="1" applyBorder="1" applyAlignment="1">
      <alignment horizontal="center" vertical="center"/>
      <protection/>
    </xf>
    <xf numFmtId="0" fontId="22" fillId="0" borderId="12" xfId="40" applyFont="1" applyFill="1" applyBorder="1" applyAlignment="1">
      <alignment horizontal="center" vertical="center" textRotation="255" wrapText="1"/>
      <protection/>
    </xf>
    <xf numFmtId="0" fontId="22" fillId="0" borderId="16" xfId="40" applyFont="1" applyFill="1" applyBorder="1" applyAlignment="1">
      <alignment horizontal="center" vertical="center" textRotation="255" wrapText="1"/>
      <protection/>
    </xf>
    <xf numFmtId="0" fontId="22" fillId="0" borderId="13" xfId="40" applyFont="1" applyFill="1" applyBorder="1" applyAlignment="1">
      <alignment horizontal="center" vertical="center" textRotation="255" wrapText="1"/>
      <protection/>
    </xf>
    <xf numFmtId="0" fontId="22" fillId="0" borderId="39" xfId="40" applyFont="1" applyFill="1" applyBorder="1" applyAlignment="1">
      <alignment horizontal="left" vertical="center"/>
      <protection/>
    </xf>
    <xf numFmtId="0" fontId="23" fillId="25" borderId="50" xfId="40" applyFont="1" applyFill="1" applyBorder="1" applyAlignment="1">
      <alignment horizontal="center" vertical="center" wrapText="1"/>
      <protection/>
    </xf>
    <xf numFmtId="0" fontId="23" fillId="25" borderId="43" xfId="40" applyFont="1" applyFill="1" applyBorder="1" applyAlignment="1">
      <alignment horizontal="center" vertical="center" wrapText="1"/>
      <protection/>
    </xf>
    <xf numFmtId="0" fontId="22" fillId="0" borderId="12" xfId="42" applyFont="1" applyFill="1" applyBorder="1" applyAlignment="1">
      <alignment horizontal="center" vertical="center" wrapText="1"/>
      <protection/>
    </xf>
    <xf numFmtId="0" fontId="22" fillId="0" borderId="16" xfId="42" applyFont="1" applyFill="1" applyBorder="1" applyAlignment="1">
      <alignment horizontal="center" vertical="center" wrapText="1"/>
      <protection/>
    </xf>
    <xf numFmtId="0" fontId="22" fillId="0" borderId="13" xfId="42" applyFont="1" applyFill="1" applyBorder="1" applyAlignment="1">
      <alignment horizontal="center" vertical="center" wrapText="1"/>
      <protection/>
    </xf>
    <xf numFmtId="49" fontId="25" fillId="0" borderId="12" xfId="40" applyNumberFormat="1" applyFont="1" applyFill="1" applyBorder="1" applyAlignment="1">
      <alignment horizontal="center" vertical="center" wrapText="1"/>
      <protection/>
    </xf>
    <xf numFmtId="49" fontId="25" fillId="0" borderId="16" xfId="40" applyNumberFormat="1" applyFont="1" applyFill="1" applyBorder="1" applyAlignment="1">
      <alignment horizontal="center" vertical="center" wrapText="1"/>
      <protection/>
    </xf>
    <xf numFmtId="49" fontId="25" fillId="0" borderId="13" xfId="40" applyNumberFormat="1" applyFont="1" applyFill="1" applyBorder="1" applyAlignment="1">
      <alignment horizontal="center" vertical="center" wrapText="1"/>
      <protection/>
    </xf>
    <xf numFmtId="0" fontId="22" fillId="0" borderId="42" xfId="40" applyFont="1" applyFill="1" applyBorder="1" applyAlignment="1">
      <alignment horizontal="center" vertical="center" wrapText="1"/>
      <protection/>
    </xf>
    <xf numFmtId="0" fontId="22" fillId="0" borderId="0" xfId="40" applyFont="1" applyFill="1" applyBorder="1" applyAlignment="1">
      <alignment horizontal="center" vertical="center" wrapText="1"/>
      <protection/>
    </xf>
    <xf numFmtId="0" fontId="22" fillId="0" borderId="14" xfId="40" applyFont="1" applyFill="1" applyBorder="1" applyAlignment="1">
      <alignment horizontal="center" vertical="center" wrapText="1"/>
      <protection/>
    </xf>
    <xf numFmtId="0" fontId="22" fillId="0" borderId="18" xfId="40" applyFont="1" applyFill="1" applyBorder="1" applyAlignment="1">
      <alignment horizontal="center" vertical="center" wrapText="1"/>
      <protection/>
    </xf>
    <xf numFmtId="0" fontId="22" fillId="0" borderId="38" xfId="40" applyFont="1" applyFill="1" applyBorder="1" applyAlignment="1">
      <alignment horizontal="center" vertical="center" wrapText="1"/>
      <protection/>
    </xf>
    <xf numFmtId="0" fontId="22" fillId="0" borderId="15" xfId="40" applyFont="1" applyFill="1" applyBorder="1" applyAlignment="1">
      <alignment horizontal="center" vertical="center" wrapText="1"/>
      <protection/>
    </xf>
    <xf numFmtId="0" fontId="25" fillId="0" borderId="12" xfId="40" applyNumberFormat="1" applyFont="1" applyFill="1" applyBorder="1" applyAlignment="1">
      <alignment horizontal="center" vertical="center" wrapText="1"/>
      <protection/>
    </xf>
    <xf numFmtId="0" fontId="25" fillId="0" borderId="16" xfId="40" applyNumberFormat="1" applyFont="1" applyFill="1" applyBorder="1" applyAlignment="1">
      <alignment horizontal="center" vertical="center" wrapText="1"/>
      <protection/>
    </xf>
    <xf numFmtId="0" fontId="25" fillId="0" borderId="13" xfId="40" applyNumberFormat="1" applyFont="1" applyFill="1" applyBorder="1" applyAlignment="1">
      <alignment horizontal="center" vertical="center" wrapText="1"/>
      <protection/>
    </xf>
    <xf numFmtId="0" fontId="22" fillId="0" borderId="18" xfId="40" applyFont="1" applyFill="1" applyBorder="1" applyAlignment="1">
      <alignment horizontal="center" vertical="center" textRotation="255" wrapText="1"/>
      <protection/>
    </xf>
    <xf numFmtId="0" fontId="22" fillId="0" borderId="0" xfId="40" applyFont="1" applyFill="1" applyBorder="1" applyAlignment="1">
      <alignment horizontal="left" vertical="center" wrapText="1"/>
      <protection/>
    </xf>
    <xf numFmtId="0" fontId="22" fillId="0" borderId="0" xfId="40" applyFont="1" applyFill="1" applyBorder="1" applyAlignment="1">
      <alignment horizontal="left" vertical="center"/>
      <protection/>
    </xf>
    <xf numFmtId="0" fontId="20" fillId="0" borderId="12" xfId="40" applyFont="1" applyFill="1" applyBorder="1" applyAlignment="1">
      <alignment horizontal="center" vertical="center" wrapText="1"/>
      <protection/>
    </xf>
    <xf numFmtId="0" fontId="25" fillId="0" borderId="16" xfId="40" applyFont="1" applyFill="1" applyBorder="1" applyAlignment="1">
      <alignment horizontal="center" vertical="center" wrapText="1"/>
      <protection/>
    </xf>
    <xf numFmtId="0" fontId="25" fillId="0" borderId="13" xfId="40" applyFont="1" applyFill="1" applyBorder="1" applyAlignment="1">
      <alignment horizontal="center" vertical="center" wrapText="1"/>
      <protection/>
    </xf>
    <xf numFmtId="0" fontId="25" fillId="0" borderId="12" xfId="40" applyFont="1" applyFill="1" applyBorder="1" applyAlignment="1">
      <alignment horizontal="center" vertical="center" wrapText="1"/>
      <protection/>
    </xf>
    <xf numFmtId="0" fontId="23" fillId="25" borderId="43" xfId="40" applyFont="1" applyFill="1" applyBorder="1" applyAlignment="1">
      <alignment horizontal="center" vertical="center"/>
      <protection/>
    </xf>
    <xf numFmtId="0" fontId="22" fillId="0" borderId="10" xfId="40" applyFont="1" applyBorder="1" applyAlignment="1">
      <alignment horizontal="center" vertical="center" wrapText="1"/>
      <protection/>
    </xf>
    <xf numFmtId="0" fontId="21" fillId="0" borderId="38" xfId="40" applyFont="1" applyBorder="1" applyAlignment="1">
      <alignment horizontal="center" vertical="center"/>
      <protection/>
    </xf>
    <xf numFmtId="0" fontId="30" fillId="0" borderId="38" xfId="40" applyFont="1" applyBorder="1" applyAlignment="1">
      <alignment horizontal="center" vertical="center"/>
      <protection/>
    </xf>
    <xf numFmtId="0" fontId="0" fillId="0" borderId="0" xfId="40" applyFont="1" applyAlignment="1">
      <alignment horizontal="left" vertical="center"/>
      <protection/>
    </xf>
    <xf numFmtId="0" fontId="0" fillId="0" borderId="0" xfId="40" applyAlignment="1">
      <alignment horizontal="left" vertical="center"/>
      <protection/>
    </xf>
    <xf numFmtId="0" fontId="22" fillId="0" borderId="17" xfId="40" applyFont="1" applyBorder="1" applyAlignment="1">
      <alignment horizontal="center" vertical="center" wrapText="1"/>
      <protection/>
    </xf>
    <xf numFmtId="0" fontId="22" fillId="0" borderId="40" xfId="40" applyFont="1" applyBorder="1" applyAlignment="1">
      <alignment horizontal="center" vertical="center" wrapText="1"/>
      <protection/>
    </xf>
    <xf numFmtId="0" fontId="22" fillId="0" borderId="11" xfId="40" applyFont="1" applyBorder="1" applyAlignment="1">
      <alignment horizontal="center" vertical="center" wrapText="1"/>
      <protection/>
    </xf>
    <xf numFmtId="49" fontId="22" fillId="0" borderId="10" xfId="40" applyNumberFormat="1" applyFont="1" applyBorder="1" applyAlignment="1">
      <alignment horizontal="center" vertical="center" wrapText="1"/>
      <protection/>
    </xf>
    <xf numFmtId="49" fontId="24" fillId="0" borderId="10" xfId="40" applyNumberFormat="1" applyFont="1" applyBorder="1" applyAlignment="1">
      <alignment horizontal="center" vertical="center" wrapText="1"/>
      <protection/>
    </xf>
    <xf numFmtId="0" fontId="22" fillId="0" borderId="12" xfId="40" applyFont="1" applyBorder="1" applyAlignment="1">
      <alignment horizontal="center" vertical="center" textRotation="255" wrapText="1"/>
      <protection/>
    </xf>
    <xf numFmtId="0" fontId="22" fillId="0" borderId="16" xfId="40" applyFont="1" applyBorder="1" applyAlignment="1">
      <alignment horizontal="center" vertical="center" textRotation="255" wrapText="1"/>
      <protection/>
    </xf>
    <xf numFmtId="0" fontId="22" fillId="0" borderId="13" xfId="40" applyFont="1" applyBorder="1" applyAlignment="1">
      <alignment horizontal="center" vertical="center" textRotation="255" wrapText="1"/>
      <protection/>
    </xf>
    <xf numFmtId="0" fontId="22" fillId="0" borderId="10" xfId="40" applyFont="1" applyBorder="1" applyAlignment="1">
      <alignment horizontal="center" vertical="center" textRotation="255" wrapText="1"/>
      <protection/>
    </xf>
    <xf numFmtId="0" fontId="22" fillId="0" borderId="12" xfId="40" applyFont="1" applyBorder="1" applyAlignment="1">
      <alignment horizontal="center" vertical="center" wrapText="1"/>
      <protection/>
    </xf>
    <xf numFmtId="0" fontId="22" fillId="0" borderId="16" xfId="40" applyFont="1" applyBorder="1" applyAlignment="1">
      <alignment horizontal="center" vertical="center" wrapText="1"/>
      <protection/>
    </xf>
    <xf numFmtId="0" fontId="22" fillId="0" borderId="13" xfId="40" applyFont="1" applyBorder="1" applyAlignment="1">
      <alignment horizontal="center" vertical="center" wrapText="1"/>
      <protection/>
    </xf>
    <xf numFmtId="0" fontId="37" fillId="0" borderId="51" xfId="43" applyFont="1" applyBorder="1" applyAlignment="1">
      <alignment horizontal="center" vertical="center" textRotation="255"/>
      <protection/>
    </xf>
    <xf numFmtId="0" fontId="37" fillId="0" borderId="52" xfId="43" applyFont="1" applyBorder="1" applyAlignment="1">
      <alignment horizontal="center" vertical="center" textRotation="255"/>
      <protection/>
    </xf>
    <xf numFmtId="0" fontId="37" fillId="0" borderId="12" xfId="43" applyFont="1" applyBorder="1" applyAlignment="1">
      <alignment horizontal="center" vertical="center" textRotation="255"/>
      <protection/>
    </xf>
    <xf numFmtId="0" fontId="37" fillId="0" borderId="16" xfId="43" applyFont="1" applyBorder="1" applyAlignment="1">
      <alignment horizontal="center" vertical="center" textRotation="255"/>
      <protection/>
    </xf>
    <xf numFmtId="0" fontId="37" fillId="0" borderId="53" xfId="43" applyFont="1" applyBorder="1" applyAlignment="1">
      <alignment horizontal="center" vertical="center" wrapText="1"/>
      <protection/>
    </xf>
    <xf numFmtId="0" fontId="37" fillId="0" borderId="54" xfId="43" applyFont="1" applyBorder="1" applyAlignment="1">
      <alignment horizontal="center" vertical="center" wrapText="1"/>
      <protection/>
    </xf>
    <xf numFmtId="0" fontId="37" fillId="0" borderId="16" xfId="43" applyFont="1" applyBorder="1" applyAlignment="1">
      <alignment horizontal="center" vertical="center" wrapText="1"/>
      <protection/>
    </xf>
    <xf numFmtId="0" fontId="37" fillId="0" borderId="51" xfId="43" applyFont="1" applyBorder="1" applyAlignment="1">
      <alignment horizontal="center" vertical="center"/>
      <protection/>
    </xf>
    <xf numFmtId="0" fontId="37" fillId="0" borderId="52" xfId="43" applyFont="1" applyBorder="1" applyAlignment="1">
      <alignment horizontal="center" vertical="center"/>
      <protection/>
    </xf>
    <xf numFmtId="0" fontId="37" fillId="0" borderId="12" xfId="43" applyFont="1" applyBorder="1" applyAlignment="1">
      <alignment horizontal="center" vertical="center"/>
      <protection/>
    </xf>
    <xf numFmtId="0" fontId="37" fillId="0" borderId="16" xfId="43" applyFont="1" applyBorder="1" applyAlignment="1">
      <alignment horizontal="center" vertical="center"/>
      <protection/>
    </xf>
    <xf numFmtId="0" fontId="35" fillId="0" borderId="0" xfId="0" applyFont="1" applyBorder="1" applyAlignment="1">
      <alignment vertical="top" wrapText="1"/>
    </xf>
    <xf numFmtId="0" fontId="1" fillId="0" borderId="0" xfId="43" applyAlignment="1">
      <alignment horizontal="left" vertical="center"/>
      <protection/>
    </xf>
    <xf numFmtId="0" fontId="34" fillId="0" borderId="0" xfId="43" applyFont="1" applyBorder="1" applyAlignment="1">
      <alignment horizontal="center" vertical="center"/>
      <protection/>
    </xf>
    <xf numFmtId="0" fontId="37" fillId="0" borderId="55" xfId="43" applyFont="1" applyBorder="1" applyAlignment="1">
      <alignment horizontal="center" vertical="center"/>
      <protection/>
    </xf>
    <xf numFmtId="0" fontId="37" fillId="0" borderId="56" xfId="43" applyFont="1" applyBorder="1" applyAlignment="1">
      <alignment horizontal="center" vertical="center"/>
      <protection/>
    </xf>
    <xf numFmtId="0" fontId="37" fillId="0" borderId="57" xfId="43" applyFont="1" applyBorder="1" applyAlignment="1">
      <alignment horizontal="center" vertical="center"/>
      <protection/>
    </xf>
    <xf numFmtId="0" fontId="37" fillId="0" borderId="58" xfId="43" applyFont="1" applyBorder="1" applyAlignment="1">
      <alignment horizontal="center" vertical="center"/>
      <protection/>
    </xf>
    <xf numFmtId="0" fontId="37" fillId="0" borderId="59" xfId="43" applyFont="1" applyBorder="1" applyAlignment="1">
      <alignment horizontal="center" vertical="center" wrapText="1"/>
      <protection/>
    </xf>
    <xf numFmtId="0" fontId="37" fillId="0" borderId="24" xfId="43" applyFont="1" applyBorder="1" applyAlignment="1">
      <alignment horizontal="center" vertical="center" wrapText="1"/>
      <protection/>
    </xf>
    <xf numFmtId="0" fontId="37" fillId="0" borderId="42" xfId="43" applyFont="1" applyBorder="1" applyAlignment="1">
      <alignment horizontal="center" vertical="center" wrapText="1"/>
      <protection/>
    </xf>
    <xf numFmtId="0" fontId="37" fillId="0" borderId="60" xfId="43" applyFont="1" applyBorder="1" applyAlignment="1">
      <alignment horizontal="center" vertical="center"/>
      <protection/>
    </xf>
    <xf numFmtId="0" fontId="31" fillId="0" borderId="0" xfId="41" applyFont="1" applyBorder="1" applyAlignment="1">
      <alignment horizontal="center" vertical="center"/>
      <protection/>
    </xf>
    <xf numFmtId="0" fontId="22" fillId="24" borderId="35" xfId="0" applyFont="1" applyFill="1" applyBorder="1" applyAlignment="1">
      <alignment horizontal="center" vertical="center" wrapText="1"/>
    </xf>
    <xf numFmtId="0" fontId="22" fillId="24" borderId="36" xfId="0" applyFont="1" applyFill="1" applyBorder="1" applyAlignment="1">
      <alignment horizontal="center" vertical="center" wrapText="1"/>
    </xf>
    <xf numFmtId="0" fontId="22" fillId="24" borderId="61" xfId="0" applyFont="1" applyFill="1" applyBorder="1" applyAlignment="1">
      <alignment horizontal="center" vertical="center" wrapText="1"/>
    </xf>
    <xf numFmtId="0" fontId="22" fillId="24" borderId="46"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9" xfId="0" applyFont="1" applyFill="1" applyBorder="1" applyAlignment="1">
      <alignment horizontal="center" vertical="center" wrapText="1"/>
    </xf>
    <xf numFmtId="0" fontId="20" fillId="24" borderId="27" xfId="0"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20" fillId="24" borderId="46" xfId="0" applyFont="1" applyFill="1" applyBorder="1" applyAlignment="1">
      <alignment horizontal="center" vertical="center" wrapText="1"/>
    </xf>
    <xf numFmtId="0" fontId="20" fillId="24" borderId="26"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2" fillId="0" borderId="0" xfId="41" applyFont="1" applyAlignment="1">
      <alignment horizontal="left"/>
      <protection/>
    </xf>
    <xf numFmtId="0" fontId="20" fillId="24" borderId="28"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2" fillId="0" borderId="50" xfId="0" applyFont="1" applyBorder="1" applyAlignment="1">
      <alignment horizontal="center" vertical="center" textRotation="255"/>
    </xf>
    <xf numFmtId="0" fontId="22" fillId="0" borderId="43" xfId="0" applyFont="1" applyBorder="1" applyAlignment="1">
      <alignment horizontal="center" vertical="center" textRotation="255"/>
    </xf>
    <xf numFmtId="0" fontId="22" fillId="0" borderId="62" xfId="0" applyFont="1" applyBorder="1" applyAlignment="1">
      <alignment horizontal="center" vertical="center" textRotation="255"/>
    </xf>
    <xf numFmtId="0" fontId="22" fillId="0" borderId="20" xfId="0" applyFont="1" applyBorder="1" applyAlignment="1">
      <alignment vertical="center" textRotation="255"/>
    </xf>
    <xf numFmtId="0" fontId="31" fillId="0" borderId="63" xfId="0" applyFont="1" applyBorder="1" applyAlignment="1">
      <alignment horizontal="center" vertical="center"/>
    </xf>
    <xf numFmtId="0" fontId="23" fillId="0" borderId="20" xfId="40" applyFont="1" applyFill="1" applyBorder="1" applyAlignment="1">
      <alignment horizontal="center" vertical="center"/>
      <protection/>
    </xf>
    <xf numFmtId="0" fontId="23" fillId="0" borderId="50" xfId="40" applyFont="1" applyFill="1" applyBorder="1" applyAlignment="1">
      <alignment horizontal="center" vertical="center" wrapText="1"/>
      <protection/>
    </xf>
    <xf numFmtId="0" fontId="23" fillId="0" borderId="20" xfId="40" applyFont="1" applyFill="1" applyBorder="1" applyAlignment="1">
      <alignment horizontal="center" vertical="center" wrapText="1"/>
      <protection/>
    </xf>
    <xf numFmtId="0" fontId="23" fillId="0" borderId="43" xfId="40" applyFont="1" applyFill="1" applyBorder="1" applyAlignment="1">
      <alignment horizontal="center" vertical="center" wrapText="1"/>
      <protection/>
    </xf>
    <xf numFmtId="0" fontId="22" fillId="0" borderId="10" xfId="0" applyFont="1" applyFill="1" applyBorder="1" applyAlignment="1">
      <alignment horizontal="justify" wrapText="1"/>
    </xf>
    <xf numFmtId="0" fontId="22" fillId="0" borderId="10" xfId="0" applyFont="1" applyFill="1" applyBorder="1" applyAlignment="1">
      <alignment horizontal="center" wrapText="1"/>
    </xf>
    <xf numFmtId="0" fontId="44" fillId="0" borderId="10" xfId="40" applyNumberFormat="1" applyFont="1" applyFill="1" applyBorder="1" applyAlignment="1">
      <alignment horizontal="center" vertical="center" wrapText="1"/>
      <protection/>
    </xf>
    <xf numFmtId="0" fontId="39" fillId="0" borderId="10" xfId="40" applyNumberFormat="1" applyFont="1" applyFill="1" applyBorder="1" applyAlignment="1">
      <alignment horizontal="center" vertical="center" wrapText="1"/>
      <protection/>
    </xf>
    <xf numFmtId="0" fontId="45" fillId="0" borderId="10" xfId="40" applyFont="1" applyFill="1" applyBorder="1" applyAlignment="1">
      <alignment horizontal="center" vertical="center"/>
      <protection/>
    </xf>
    <xf numFmtId="49" fontId="38" fillId="0" borderId="10" xfId="40" applyNumberFormat="1" applyFont="1" applyFill="1" applyBorder="1" applyAlignment="1">
      <alignment horizontal="center" vertical="center" wrapText="1"/>
      <protection/>
    </xf>
    <xf numFmtId="0" fontId="39" fillId="0" borderId="13" xfId="40" applyFont="1" applyFill="1" applyBorder="1" applyAlignment="1">
      <alignment horizontal="center" vertical="center" wrapText="1"/>
      <protection/>
    </xf>
    <xf numFmtId="0" fontId="23" fillId="0" borderId="43" xfId="40" applyFont="1" applyFill="1" applyBorder="1" applyAlignment="1">
      <alignment vertical="center" wrapText="1"/>
      <protection/>
    </xf>
    <xf numFmtId="0" fontId="41" fillId="0" borderId="0" xfId="0" applyFont="1" applyFill="1" applyBorder="1" applyAlignment="1">
      <alignment horizontal="justify" wrapText="1"/>
    </xf>
    <xf numFmtId="0" fontId="42" fillId="0" borderId="0" xfId="0" applyFont="1" applyFill="1" applyBorder="1" applyAlignment="1">
      <alignment horizontal="justify" wrapText="1"/>
    </xf>
    <xf numFmtId="0" fontId="22" fillId="0" borderId="10" xfId="0" applyFont="1" applyFill="1" applyBorder="1" applyAlignment="1">
      <alignment horizontal="center" wrapText="1"/>
    </xf>
    <xf numFmtId="0" fontId="35" fillId="0" borderId="10" xfId="0" applyFont="1" applyFill="1" applyBorder="1" applyAlignment="1">
      <alignment horizontal="center" wrapText="1"/>
    </xf>
    <xf numFmtId="0" fontId="22" fillId="0" borderId="10" xfId="40" applyFont="1" applyFill="1" applyBorder="1" applyAlignment="1">
      <alignment horizontal="center" vertical="center" wrapText="1"/>
      <protection/>
    </xf>
    <xf numFmtId="0" fontId="24" fillId="0" borderId="10" xfId="0" applyFont="1" applyFill="1" applyBorder="1" applyAlignment="1">
      <alignment horizontal="center" wrapText="1"/>
    </xf>
    <xf numFmtId="0" fontId="24" fillId="0" borderId="10" xfId="0" applyFont="1" applyFill="1" applyBorder="1" applyAlignment="1">
      <alignment horizontal="left" wrapText="1"/>
    </xf>
    <xf numFmtId="0" fontId="47" fillId="0" borderId="16" xfId="40" applyNumberFormat="1" applyFont="1" applyFill="1" applyBorder="1" applyAlignment="1">
      <alignment horizontal="center" vertical="center" wrapText="1"/>
      <protection/>
    </xf>
    <xf numFmtId="0" fontId="47" fillId="0" borderId="10" xfId="40" applyNumberFormat="1" applyFont="1" applyFill="1" applyBorder="1" applyAlignment="1">
      <alignment horizontal="center" vertical="center" wrapText="1"/>
      <protection/>
    </xf>
    <xf numFmtId="49" fontId="24" fillId="0" borderId="10" xfId="0" applyNumberFormat="1" applyFont="1" applyFill="1" applyBorder="1" applyAlignment="1">
      <alignment horizontal="center" wrapText="1"/>
    </xf>
    <xf numFmtId="0" fontId="22" fillId="0" borderId="10" xfId="0" applyFont="1" applyFill="1" applyBorder="1" applyAlignment="1">
      <alignment horizontal="justify" wrapText="1"/>
    </xf>
    <xf numFmtId="0" fontId="22" fillId="0" borderId="10" xfId="0" applyFont="1" applyFill="1" applyBorder="1" applyAlignment="1">
      <alignment horizontal="center" vertical="center"/>
    </xf>
    <xf numFmtId="0" fontId="23" fillId="0" borderId="64" xfId="40" applyFont="1" applyFill="1" applyBorder="1" applyAlignment="1">
      <alignment horizontal="center" vertical="center"/>
      <protection/>
    </xf>
    <xf numFmtId="0" fontId="0" fillId="0" borderId="16" xfId="0" applyFill="1" applyBorder="1" applyAlignment="1">
      <alignment vertical="center"/>
    </xf>
    <xf numFmtId="0" fontId="22" fillId="0" borderId="10" xfId="0" applyFont="1" applyFill="1" applyBorder="1" applyAlignment="1">
      <alignment horizontal="justify" wrapText="1"/>
    </xf>
    <xf numFmtId="0" fontId="0" fillId="0" borderId="13" xfId="0" applyFill="1" applyBorder="1" applyAlignment="1">
      <alignment vertical="center"/>
    </xf>
    <xf numFmtId="0" fontId="24" fillId="0" borderId="10" xfId="0" applyFont="1" applyFill="1" applyBorder="1" applyAlignment="1">
      <alignment horizontal="justify" wrapText="1"/>
    </xf>
    <xf numFmtId="0" fontId="22" fillId="0" borderId="17" xfId="40" applyFont="1" applyFill="1" applyBorder="1" applyAlignment="1">
      <alignment horizontal="center" vertical="center" wrapText="1"/>
      <protection/>
    </xf>
    <xf numFmtId="0" fontId="24" fillId="0" borderId="17" xfId="0" applyFont="1" applyFill="1" applyBorder="1" applyAlignment="1">
      <alignment horizontal="center" wrapText="1"/>
    </xf>
    <xf numFmtId="0" fontId="20" fillId="0" borderId="10" xfId="0" applyFont="1" applyFill="1" applyBorder="1" applyAlignment="1">
      <alignment horizontal="center" vertical="center"/>
    </xf>
    <xf numFmtId="0" fontId="39" fillId="0" borderId="10" xfId="0" applyFont="1" applyFill="1" applyBorder="1" applyAlignment="1">
      <alignment horizontal="center" wrapText="1"/>
    </xf>
    <xf numFmtId="0" fontId="22" fillId="0" borderId="10" xfId="0" applyFont="1" applyFill="1" applyBorder="1" applyAlignment="1">
      <alignment horizontal="left" wrapText="1"/>
    </xf>
    <xf numFmtId="0" fontId="23" fillId="0" borderId="62" xfId="40" applyFont="1" applyFill="1" applyBorder="1" applyAlignment="1">
      <alignment horizontal="center" vertical="center"/>
      <protection/>
    </xf>
    <xf numFmtId="0" fontId="22" fillId="0" borderId="17"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10" xfId="0" applyFont="1" applyFill="1" applyBorder="1" applyAlignment="1">
      <alignment vertical="center"/>
    </xf>
    <xf numFmtId="0" fontId="22" fillId="0" borderId="0" xfId="0" applyFont="1" applyFill="1" applyAlignment="1">
      <alignment vertical="center"/>
    </xf>
    <xf numFmtId="49" fontId="23" fillId="0" borderId="0" xfId="40" applyNumberFormat="1" applyFont="1" applyFill="1" applyAlignment="1">
      <alignment horizontal="left" vertical="center" wrapText="1"/>
      <protection/>
    </xf>
    <xf numFmtId="49" fontId="33" fillId="0" borderId="0" xfId="40" applyNumberFormat="1" applyFont="1" applyFill="1" applyAlignment="1">
      <alignment horizontal="left" vertical="center"/>
      <protection/>
    </xf>
    <xf numFmtId="49" fontId="33" fillId="0" borderId="0" xfId="40" applyNumberFormat="1" applyFont="1" applyFill="1" applyAlignment="1">
      <alignment horizontal="left" vertical="center"/>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附件1-3+2013培养方案教学进程安排表(普通班)20130921w" xfId="40"/>
    <cellStyle name="常规_培养方案教学进程安排表(卓越班)" xfId="41"/>
    <cellStyle name="常规_人才培养方案教学进程安排表" xfId="42"/>
    <cellStyle name="常规_综合素质课外培养计划" xfId="43"/>
    <cellStyle name="常规_综合素质培养模块-缪"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106"/>
  <sheetViews>
    <sheetView tabSelected="1" workbookViewId="0" topLeftCell="A35">
      <selection activeCell="Z42" sqref="Y42:Z42"/>
    </sheetView>
  </sheetViews>
  <sheetFormatPr defaultColWidth="9.00390625" defaultRowHeight="14.25"/>
  <cols>
    <col min="1" max="1" width="4.00390625" style="25" customWidth="1"/>
    <col min="2" max="2" width="2.375" style="25" customWidth="1"/>
    <col min="3" max="3" width="9.375" style="28" customWidth="1"/>
    <col min="4" max="4" width="21.00390625" style="29" customWidth="1"/>
    <col min="5" max="5" width="4.00390625" style="25" customWidth="1"/>
    <col min="6" max="6" width="6.50390625" style="26" customWidth="1"/>
    <col min="7" max="7" width="7.25390625" style="26" customWidth="1"/>
    <col min="8" max="8" width="5.25390625" style="26" customWidth="1"/>
    <col min="9" max="10" width="3.625" style="25" customWidth="1"/>
    <col min="11" max="11" width="3.50390625" style="25" customWidth="1"/>
    <col min="12" max="12" width="3.125" style="25" customWidth="1"/>
    <col min="13" max="13" width="3.375" style="25" customWidth="1"/>
    <col min="14" max="17" width="3.125" style="25" customWidth="1"/>
    <col min="18" max="18" width="3.25390625" style="25" customWidth="1"/>
    <col min="19" max="19" width="3.75390625" style="25" customWidth="1"/>
    <col min="20" max="20" width="4.375" style="25" customWidth="1"/>
    <col min="21" max="21" width="4.00390625" style="25" customWidth="1"/>
    <col min="22" max="22" width="9.50390625" style="25" customWidth="1"/>
    <col min="23" max="23" width="3.50390625" style="25" hidden="1" customWidth="1"/>
    <col min="24" max="16384" width="9.00390625" style="1" customWidth="1"/>
  </cols>
  <sheetData>
    <row r="1" spans="1:3" ht="17.25" customHeight="1">
      <c r="A1" s="273" t="s">
        <v>331</v>
      </c>
      <c r="B1" s="274"/>
      <c r="C1" s="274"/>
    </row>
    <row r="2" spans="1:23" ht="33" customHeight="1">
      <c r="A2" s="276" t="s">
        <v>403</v>
      </c>
      <c r="B2" s="276"/>
      <c r="C2" s="276"/>
      <c r="D2" s="276"/>
      <c r="E2" s="276"/>
      <c r="F2" s="276"/>
      <c r="G2" s="276"/>
      <c r="H2" s="276"/>
      <c r="I2" s="276"/>
      <c r="J2" s="276"/>
      <c r="K2" s="276"/>
      <c r="L2" s="276"/>
      <c r="M2" s="276"/>
      <c r="N2" s="276"/>
      <c r="O2" s="276"/>
      <c r="P2" s="276"/>
      <c r="Q2" s="276"/>
      <c r="R2" s="276"/>
      <c r="S2" s="276"/>
      <c r="T2" s="276"/>
      <c r="U2" s="276"/>
      <c r="V2" s="276"/>
      <c r="W2" s="123"/>
    </row>
    <row r="3" spans="1:24" s="5" customFormat="1" ht="19.5" customHeight="1">
      <c r="A3" s="283" t="s">
        <v>5</v>
      </c>
      <c r="B3" s="283"/>
      <c r="C3" s="266" t="s">
        <v>6</v>
      </c>
      <c r="D3" s="283" t="s">
        <v>0</v>
      </c>
      <c r="E3" s="283" t="s">
        <v>7</v>
      </c>
      <c r="F3" s="270" t="s">
        <v>8</v>
      </c>
      <c r="G3" s="288" t="s">
        <v>44</v>
      </c>
      <c r="H3" s="291" t="s">
        <v>45</v>
      </c>
      <c r="I3" s="292"/>
      <c r="J3" s="292"/>
      <c r="K3" s="293"/>
      <c r="L3" s="283" t="s">
        <v>1</v>
      </c>
      <c r="M3" s="283"/>
      <c r="N3" s="283"/>
      <c r="O3" s="283"/>
      <c r="P3" s="283"/>
      <c r="Q3" s="283"/>
      <c r="R3" s="283"/>
      <c r="S3" s="283"/>
      <c r="T3" s="283" t="s">
        <v>349</v>
      </c>
      <c r="U3" s="264" t="s">
        <v>294</v>
      </c>
      <c r="V3" s="283" t="s">
        <v>9</v>
      </c>
      <c r="W3" s="116"/>
      <c r="X3" s="393" t="s">
        <v>304</v>
      </c>
    </row>
    <row r="4" spans="1:24" s="5" customFormat="1" ht="19.5" customHeight="1">
      <c r="A4" s="283"/>
      <c r="B4" s="283"/>
      <c r="C4" s="267"/>
      <c r="D4" s="283"/>
      <c r="E4" s="283"/>
      <c r="F4" s="270"/>
      <c r="G4" s="289"/>
      <c r="H4" s="270" t="s">
        <v>46</v>
      </c>
      <c r="I4" s="283" t="s">
        <v>10</v>
      </c>
      <c r="J4" s="264" t="s">
        <v>11</v>
      </c>
      <c r="K4" s="284" t="s">
        <v>47</v>
      </c>
      <c r="L4" s="2">
        <v>1</v>
      </c>
      <c r="M4" s="2">
        <v>2</v>
      </c>
      <c r="N4" s="2">
        <v>3</v>
      </c>
      <c r="O4" s="2">
        <v>4</v>
      </c>
      <c r="P4" s="2">
        <v>5</v>
      </c>
      <c r="Q4" s="2">
        <v>6</v>
      </c>
      <c r="R4" s="2">
        <v>7</v>
      </c>
      <c r="S4" s="2">
        <v>8</v>
      </c>
      <c r="T4" s="283"/>
      <c r="U4" s="251"/>
      <c r="V4" s="283"/>
      <c r="W4" s="116"/>
      <c r="X4" s="393"/>
    </row>
    <row r="5" spans="1:24" s="5" customFormat="1" ht="19.5" customHeight="1">
      <c r="A5" s="283"/>
      <c r="B5" s="264"/>
      <c r="C5" s="268"/>
      <c r="D5" s="264"/>
      <c r="E5" s="283"/>
      <c r="F5" s="270"/>
      <c r="G5" s="290"/>
      <c r="H5" s="288"/>
      <c r="I5" s="264"/>
      <c r="J5" s="265"/>
      <c r="K5" s="277"/>
      <c r="L5" s="9">
        <v>19</v>
      </c>
      <c r="M5" s="9">
        <v>20</v>
      </c>
      <c r="N5" s="9">
        <v>20</v>
      </c>
      <c r="O5" s="9">
        <v>20</v>
      </c>
      <c r="P5" s="9">
        <v>20</v>
      </c>
      <c r="Q5" s="9">
        <v>20</v>
      </c>
      <c r="R5" s="9">
        <v>20</v>
      </c>
      <c r="S5" s="9">
        <v>16</v>
      </c>
      <c r="T5" s="264"/>
      <c r="U5" s="265"/>
      <c r="V5" s="264"/>
      <c r="W5" s="116"/>
      <c r="X5" s="393"/>
    </row>
    <row r="6" spans="1:25" s="5" customFormat="1" ht="19.5" customHeight="1">
      <c r="A6" s="271" t="s">
        <v>12</v>
      </c>
      <c r="B6" s="284" t="s">
        <v>13</v>
      </c>
      <c r="C6" s="80" t="s">
        <v>52</v>
      </c>
      <c r="D6" s="11" t="s">
        <v>48</v>
      </c>
      <c r="E6" s="39" t="s">
        <v>57</v>
      </c>
      <c r="F6" s="12">
        <v>2.5</v>
      </c>
      <c r="G6" s="12">
        <v>48</v>
      </c>
      <c r="H6" s="12">
        <v>32</v>
      </c>
      <c r="I6" s="13">
        <v>0</v>
      </c>
      <c r="J6" s="13">
        <v>0</v>
      </c>
      <c r="K6" s="14">
        <v>16</v>
      </c>
      <c r="L6" s="14">
        <v>2</v>
      </c>
      <c r="M6" s="14"/>
      <c r="N6" s="14"/>
      <c r="O6" s="14"/>
      <c r="P6" s="13"/>
      <c r="Q6" s="13"/>
      <c r="R6" s="2"/>
      <c r="S6" s="2"/>
      <c r="T6" s="2" t="s">
        <v>593</v>
      </c>
      <c r="U6" s="2"/>
      <c r="V6" s="2"/>
      <c r="W6" s="116"/>
      <c r="X6" s="394" t="s">
        <v>401</v>
      </c>
      <c r="Y6" s="395" t="s">
        <v>306</v>
      </c>
    </row>
    <row r="7" spans="1:25" s="5" customFormat="1" ht="19.5" customHeight="1">
      <c r="A7" s="272"/>
      <c r="B7" s="285"/>
      <c r="C7" s="80" t="s">
        <v>53</v>
      </c>
      <c r="D7" s="11" t="s">
        <v>3</v>
      </c>
      <c r="E7" s="39" t="s">
        <v>57</v>
      </c>
      <c r="F7" s="12">
        <v>2</v>
      </c>
      <c r="G7" s="12">
        <v>32</v>
      </c>
      <c r="H7" s="12">
        <v>32</v>
      </c>
      <c r="I7" s="13">
        <v>0</v>
      </c>
      <c r="J7" s="13">
        <v>0</v>
      </c>
      <c r="K7" s="14">
        <v>0</v>
      </c>
      <c r="L7" s="14">
        <v>2</v>
      </c>
      <c r="M7" s="14"/>
      <c r="N7" s="14"/>
      <c r="O7" s="14"/>
      <c r="P7" s="13"/>
      <c r="Q7" s="13"/>
      <c r="R7" s="2"/>
      <c r="S7" s="2"/>
      <c r="T7" s="2" t="s">
        <v>593</v>
      </c>
      <c r="U7" s="2"/>
      <c r="V7" s="2"/>
      <c r="W7" s="116"/>
      <c r="X7" s="396"/>
      <c r="Y7" s="393"/>
    </row>
    <row r="8" spans="1:25" s="5" customFormat="1" ht="19.5" customHeight="1">
      <c r="A8" s="272"/>
      <c r="B8" s="285"/>
      <c r="C8" s="80" t="s">
        <v>54</v>
      </c>
      <c r="D8" s="11" t="s">
        <v>14</v>
      </c>
      <c r="E8" s="39" t="s">
        <v>57</v>
      </c>
      <c r="F8" s="12">
        <v>2.5</v>
      </c>
      <c r="G8" s="12">
        <v>48</v>
      </c>
      <c r="H8" s="12">
        <v>32</v>
      </c>
      <c r="I8" s="13">
        <v>0</v>
      </c>
      <c r="J8" s="13">
        <v>0</v>
      </c>
      <c r="K8" s="14">
        <v>16</v>
      </c>
      <c r="L8" s="14"/>
      <c r="M8" s="14">
        <v>2</v>
      </c>
      <c r="N8" s="14"/>
      <c r="O8" s="14"/>
      <c r="P8" s="13"/>
      <c r="Q8" s="13"/>
      <c r="R8" s="2"/>
      <c r="S8" s="2"/>
      <c r="T8" s="2" t="s">
        <v>593</v>
      </c>
      <c r="U8" s="2"/>
      <c r="V8" s="2"/>
      <c r="W8" s="116"/>
      <c r="X8" s="396"/>
      <c r="Y8" s="393"/>
    </row>
    <row r="9" spans="1:25" s="5" customFormat="1" ht="37.5" customHeight="1">
      <c r="A9" s="272"/>
      <c r="B9" s="285"/>
      <c r="C9" s="80" t="s">
        <v>55</v>
      </c>
      <c r="D9" s="11" t="s">
        <v>15</v>
      </c>
      <c r="E9" s="39" t="s">
        <v>57</v>
      </c>
      <c r="F9" s="12">
        <v>5</v>
      </c>
      <c r="G9" s="12">
        <v>96</v>
      </c>
      <c r="H9" s="12">
        <v>64</v>
      </c>
      <c r="I9" s="13">
        <v>0</v>
      </c>
      <c r="J9" s="13">
        <v>0</v>
      </c>
      <c r="K9" s="14">
        <v>32</v>
      </c>
      <c r="L9" s="14"/>
      <c r="M9" s="14"/>
      <c r="N9" s="14">
        <v>2</v>
      </c>
      <c r="O9" s="14">
        <v>2</v>
      </c>
      <c r="P9" s="13"/>
      <c r="Q9" s="13"/>
      <c r="R9" s="2"/>
      <c r="S9" s="2"/>
      <c r="T9" s="2" t="s">
        <v>593</v>
      </c>
      <c r="U9" s="2"/>
      <c r="V9" s="2"/>
      <c r="W9" s="116"/>
      <c r="X9" s="396"/>
      <c r="Y9" s="393"/>
    </row>
    <row r="10" spans="1:25" s="5" customFormat="1" ht="24.75" customHeight="1">
      <c r="A10" s="272"/>
      <c r="B10" s="285"/>
      <c r="C10" s="80" t="s">
        <v>56</v>
      </c>
      <c r="D10" s="11" t="s">
        <v>4</v>
      </c>
      <c r="E10" s="39" t="s">
        <v>57</v>
      </c>
      <c r="F10" s="12">
        <v>1</v>
      </c>
      <c r="G10" s="12">
        <v>16</v>
      </c>
      <c r="H10" s="12">
        <v>16</v>
      </c>
      <c r="I10" s="13">
        <v>0</v>
      </c>
      <c r="J10" s="13">
        <v>0</v>
      </c>
      <c r="K10" s="14">
        <v>0</v>
      </c>
      <c r="L10" s="14"/>
      <c r="M10" s="14"/>
      <c r="N10" s="14"/>
      <c r="O10" s="14"/>
      <c r="P10" s="13"/>
      <c r="Q10" s="13"/>
      <c r="R10" s="13"/>
      <c r="S10" s="13"/>
      <c r="T10" s="2" t="s">
        <v>593</v>
      </c>
      <c r="U10" s="2"/>
      <c r="V10" s="2" t="s">
        <v>16</v>
      </c>
      <c r="W10" s="116"/>
      <c r="X10" s="396"/>
      <c r="Y10" s="393"/>
    </row>
    <row r="11" spans="1:25" s="5" customFormat="1" ht="25.5" customHeight="1">
      <c r="A11" s="272"/>
      <c r="B11" s="285"/>
      <c r="C11" s="80" t="s">
        <v>17</v>
      </c>
      <c r="D11" s="11" t="s">
        <v>18</v>
      </c>
      <c r="E11" s="39" t="s">
        <v>57</v>
      </c>
      <c r="F11" s="41">
        <v>4</v>
      </c>
      <c r="G11" s="12">
        <v>128</v>
      </c>
      <c r="H11" s="12">
        <v>0</v>
      </c>
      <c r="I11" s="14">
        <v>0</v>
      </c>
      <c r="J11" s="14">
        <v>0</v>
      </c>
      <c r="K11" s="14">
        <v>0</v>
      </c>
      <c r="L11" s="14">
        <v>2</v>
      </c>
      <c r="M11" s="14">
        <v>2</v>
      </c>
      <c r="N11" s="14">
        <v>2</v>
      </c>
      <c r="O11" s="14">
        <v>2</v>
      </c>
      <c r="P11" s="13"/>
      <c r="Q11" s="13"/>
      <c r="R11" s="2"/>
      <c r="S11" s="2"/>
      <c r="T11" s="2" t="s">
        <v>593</v>
      </c>
      <c r="U11" s="2"/>
      <c r="V11" s="2"/>
      <c r="W11" s="116"/>
      <c r="X11" s="396"/>
      <c r="Y11" s="393"/>
    </row>
    <row r="12" spans="1:25" s="5" customFormat="1" ht="19.5" customHeight="1">
      <c r="A12" s="272"/>
      <c r="B12" s="285"/>
      <c r="C12" s="80" t="s">
        <v>19</v>
      </c>
      <c r="D12" s="15" t="s">
        <v>20</v>
      </c>
      <c r="E12" s="39" t="s">
        <v>57</v>
      </c>
      <c r="F12" s="12">
        <v>1.5</v>
      </c>
      <c r="G12" s="12">
        <v>32</v>
      </c>
      <c r="H12" s="12">
        <v>16</v>
      </c>
      <c r="I12" s="13">
        <v>0</v>
      </c>
      <c r="J12" s="13">
        <v>0</v>
      </c>
      <c r="K12" s="14">
        <v>16</v>
      </c>
      <c r="L12" s="14"/>
      <c r="M12" s="14"/>
      <c r="N12" s="14"/>
      <c r="O12" s="14"/>
      <c r="P12" s="13"/>
      <c r="Q12" s="14">
        <v>1</v>
      </c>
      <c r="R12" s="2"/>
      <c r="S12" s="2"/>
      <c r="T12" s="2" t="s">
        <v>593</v>
      </c>
      <c r="U12" s="2"/>
      <c r="V12" s="2"/>
      <c r="W12" s="116"/>
      <c r="X12" s="396"/>
      <c r="Y12" s="393"/>
    </row>
    <row r="13" spans="1:25" s="5" customFormat="1" ht="19.5" customHeight="1">
      <c r="A13" s="272"/>
      <c r="B13" s="285"/>
      <c r="C13" s="80" t="s">
        <v>22</v>
      </c>
      <c r="D13" s="11" t="s">
        <v>23</v>
      </c>
      <c r="E13" s="39" t="s">
        <v>57</v>
      </c>
      <c r="F13" s="12">
        <v>2</v>
      </c>
      <c r="G13" s="12">
        <v>32</v>
      </c>
      <c r="H13" s="12">
        <v>22</v>
      </c>
      <c r="I13" s="13">
        <v>0</v>
      </c>
      <c r="J13" s="13">
        <v>0</v>
      </c>
      <c r="K13" s="14">
        <v>10</v>
      </c>
      <c r="L13" s="14"/>
      <c r="M13" s="14">
        <v>2</v>
      </c>
      <c r="N13" s="14"/>
      <c r="O13" s="14"/>
      <c r="P13" s="13"/>
      <c r="Q13" s="13"/>
      <c r="R13" s="2"/>
      <c r="S13" s="2"/>
      <c r="T13" s="2" t="s">
        <v>593</v>
      </c>
      <c r="U13" s="2"/>
      <c r="V13" s="2"/>
      <c r="W13" s="116"/>
      <c r="X13" s="396"/>
      <c r="Y13" s="393"/>
    </row>
    <row r="14" spans="1:25" s="5" customFormat="1" ht="19.5" customHeight="1">
      <c r="A14" s="272"/>
      <c r="B14" s="285"/>
      <c r="C14" s="80" t="s">
        <v>24</v>
      </c>
      <c r="D14" s="11" t="s">
        <v>25</v>
      </c>
      <c r="E14" s="39" t="s">
        <v>57</v>
      </c>
      <c r="F14" s="41">
        <v>1</v>
      </c>
      <c r="G14" s="12">
        <v>18</v>
      </c>
      <c r="H14" s="12">
        <v>18</v>
      </c>
      <c r="I14" s="13">
        <v>0</v>
      </c>
      <c r="J14" s="13">
        <v>0</v>
      </c>
      <c r="K14" s="14">
        <v>0</v>
      </c>
      <c r="L14" s="14"/>
      <c r="M14" s="14"/>
      <c r="N14" s="14"/>
      <c r="O14" s="13">
        <v>2</v>
      </c>
      <c r="P14" s="13"/>
      <c r="Q14" s="13"/>
      <c r="R14" s="2"/>
      <c r="S14" s="2"/>
      <c r="T14" s="2" t="s">
        <v>593</v>
      </c>
      <c r="U14" s="2"/>
      <c r="V14" s="2"/>
      <c r="W14" s="116"/>
      <c r="X14" s="396"/>
      <c r="Y14" s="393"/>
    </row>
    <row r="15" spans="1:25" s="5" customFormat="1" ht="24.75" customHeight="1">
      <c r="A15" s="272"/>
      <c r="B15" s="285"/>
      <c r="C15" s="80" t="s">
        <v>351</v>
      </c>
      <c r="D15" s="254" t="s">
        <v>82</v>
      </c>
      <c r="E15" s="13" t="s">
        <v>616</v>
      </c>
      <c r="F15" s="13">
        <v>3</v>
      </c>
      <c r="G15" s="13">
        <v>48</v>
      </c>
      <c r="H15" s="13">
        <v>24</v>
      </c>
      <c r="I15" s="13"/>
      <c r="J15" s="13">
        <v>24</v>
      </c>
      <c r="K15" s="13"/>
      <c r="L15" s="13">
        <v>4</v>
      </c>
      <c r="M15" s="13"/>
      <c r="N15" s="13"/>
      <c r="O15" s="13"/>
      <c r="P15" s="13"/>
      <c r="Q15" s="13"/>
      <c r="R15" s="13"/>
      <c r="S15" s="13"/>
      <c r="T15" s="11" t="s">
        <v>617</v>
      </c>
      <c r="U15" s="13"/>
      <c r="V15" s="46" t="s">
        <v>26</v>
      </c>
      <c r="W15" s="120"/>
      <c r="X15" s="396"/>
      <c r="Y15" s="393"/>
    </row>
    <row r="16" spans="1:25" s="5" customFormat="1" ht="23.25" customHeight="1">
      <c r="A16" s="272"/>
      <c r="B16" s="285"/>
      <c r="C16" s="11" t="s">
        <v>618</v>
      </c>
      <c r="D16" s="11" t="s">
        <v>619</v>
      </c>
      <c r="E16" s="13" t="s">
        <v>616</v>
      </c>
      <c r="F16" s="13">
        <v>1.5</v>
      </c>
      <c r="G16" s="13">
        <v>24</v>
      </c>
      <c r="H16" s="13">
        <v>24</v>
      </c>
      <c r="I16" s="13">
        <v>0</v>
      </c>
      <c r="J16" s="13">
        <v>0</v>
      </c>
      <c r="K16" s="13">
        <v>0</v>
      </c>
      <c r="L16" s="13"/>
      <c r="M16" s="13"/>
      <c r="N16" s="13"/>
      <c r="O16" s="13"/>
      <c r="P16" s="13"/>
      <c r="Q16" s="13"/>
      <c r="R16" s="13"/>
      <c r="S16" s="13"/>
      <c r="T16" s="11" t="s">
        <v>617</v>
      </c>
      <c r="U16" s="13"/>
      <c r="V16" s="2" t="s">
        <v>21</v>
      </c>
      <c r="W16" s="116"/>
      <c r="X16" s="396"/>
      <c r="Y16" s="393"/>
    </row>
    <row r="17" spans="1:25" s="5" customFormat="1" ht="19.5" customHeight="1">
      <c r="A17" s="272"/>
      <c r="B17" s="285"/>
      <c r="C17" s="11" t="s">
        <v>620</v>
      </c>
      <c r="D17" s="11" t="s">
        <v>621</v>
      </c>
      <c r="E17" s="13" t="s">
        <v>616</v>
      </c>
      <c r="F17" s="13">
        <v>2</v>
      </c>
      <c r="G17" s="13">
        <v>0</v>
      </c>
      <c r="H17" s="13">
        <v>0</v>
      </c>
      <c r="I17" s="13" t="s">
        <v>622</v>
      </c>
      <c r="J17" s="13" t="s">
        <v>622</v>
      </c>
      <c r="K17" s="13" t="s">
        <v>622</v>
      </c>
      <c r="L17" s="13" t="s">
        <v>623</v>
      </c>
      <c r="M17" s="13"/>
      <c r="N17" s="13"/>
      <c r="O17" s="13"/>
      <c r="P17" s="13"/>
      <c r="Q17" s="13"/>
      <c r="R17" s="13"/>
      <c r="S17" s="13"/>
      <c r="T17" s="11" t="s">
        <v>617</v>
      </c>
      <c r="U17" s="13"/>
      <c r="V17" s="8"/>
      <c r="W17" s="116"/>
      <c r="X17" s="396"/>
      <c r="Y17" s="393"/>
    </row>
    <row r="18" spans="1:25" s="5" customFormat="1" ht="18.75" customHeight="1">
      <c r="A18" s="272"/>
      <c r="B18" s="285"/>
      <c r="C18" s="11" t="s">
        <v>624</v>
      </c>
      <c r="D18" s="11" t="s">
        <v>625</v>
      </c>
      <c r="E18" s="13" t="s">
        <v>616</v>
      </c>
      <c r="F18" s="13">
        <v>4.5</v>
      </c>
      <c r="G18" s="13">
        <v>72</v>
      </c>
      <c r="H18" s="13">
        <v>72</v>
      </c>
      <c r="I18" s="13">
        <v>0</v>
      </c>
      <c r="J18" s="13">
        <v>0</v>
      </c>
      <c r="K18" s="13">
        <v>0</v>
      </c>
      <c r="L18" s="13">
        <v>5</v>
      </c>
      <c r="M18" s="13"/>
      <c r="N18" s="13"/>
      <c r="O18" s="13"/>
      <c r="P18" s="13"/>
      <c r="Q18" s="13"/>
      <c r="R18" s="13"/>
      <c r="S18" s="13"/>
      <c r="T18" s="11" t="s">
        <v>626</v>
      </c>
      <c r="U18" s="13">
        <v>72</v>
      </c>
      <c r="V18" s="8"/>
      <c r="W18" s="116"/>
      <c r="X18" s="396"/>
      <c r="Y18" s="393"/>
    </row>
    <row r="19" spans="1:25" s="166" customFormat="1" ht="14.25" customHeight="1">
      <c r="A19" s="272"/>
      <c r="B19" s="285"/>
      <c r="C19" s="11" t="s">
        <v>627</v>
      </c>
      <c r="D19" s="11" t="s">
        <v>628</v>
      </c>
      <c r="E19" s="13" t="s">
        <v>616</v>
      </c>
      <c r="F19" s="13">
        <v>4.5</v>
      </c>
      <c r="G19" s="13">
        <v>72</v>
      </c>
      <c r="H19" s="13">
        <v>72</v>
      </c>
      <c r="I19" s="13">
        <v>0</v>
      </c>
      <c r="J19" s="13">
        <v>0</v>
      </c>
      <c r="K19" s="13">
        <v>0</v>
      </c>
      <c r="L19" s="13"/>
      <c r="M19" s="13">
        <v>5</v>
      </c>
      <c r="N19" s="13"/>
      <c r="O19" s="13"/>
      <c r="P19" s="13"/>
      <c r="Q19" s="13"/>
      <c r="R19" s="13"/>
      <c r="S19" s="13"/>
      <c r="T19" s="11" t="s">
        <v>626</v>
      </c>
      <c r="U19" s="13">
        <v>72</v>
      </c>
      <c r="V19" s="2"/>
      <c r="X19" s="396"/>
      <c r="Y19" s="393"/>
    </row>
    <row r="20" spans="1:25" s="166" customFormat="1" ht="14.25" customHeight="1">
      <c r="A20" s="272"/>
      <c r="B20" s="285"/>
      <c r="C20" s="80" t="s">
        <v>407</v>
      </c>
      <c r="D20" s="15" t="s">
        <v>411</v>
      </c>
      <c r="E20" s="39" t="s">
        <v>57</v>
      </c>
      <c r="F20" s="12">
        <v>2</v>
      </c>
      <c r="G20" s="12">
        <v>32</v>
      </c>
      <c r="H20" s="12">
        <v>32</v>
      </c>
      <c r="I20" s="12"/>
      <c r="J20" s="12"/>
      <c r="K20" s="14"/>
      <c r="L20" s="14"/>
      <c r="M20" s="14"/>
      <c r="N20" s="14">
        <v>2</v>
      </c>
      <c r="O20" s="164"/>
      <c r="P20" s="164"/>
      <c r="Q20" s="164"/>
      <c r="R20" s="164"/>
      <c r="S20" s="164"/>
      <c r="T20" s="2" t="s">
        <v>594</v>
      </c>
      <c r="U20" s="164">
        <v>64</v>
      </c>
      <c r="V20" s="2"/>
      <c r="X20" s="396"/>
      <c r="Y20" s="393"/>
    </row>
    <row r="21" spans="1:25" s="171" customFormat="1" ht="14.25" customHeight="1">
      <c r="A21" s="272"/>
      <c r="B21" s="285"/>
      <c r="C21" s="80" t="s">
        <v>414</v>
      </c>
      <c r="D21" s="15" t="s">
        <v>412</v>
      </c>
      <c r="E21" s="203" t="s">
        <v>57</v>
      </c>
      <c r="F21" s="212">
        <v>3</v>
      </c>
      <c r="G21" s="212">
        <v>48</v>
      </c>
      <c r="H21" s="212">
        <v>48</v>
      </c>
      <c r="I21" s="170"/>
      <c r="J21" s="170"/>
      <c r="K21" s="14"/>
      <c r="L21" s="14"/>
      <c r="M21" s="14"/>
      <c r="N21" s="14">
        <v>3</v>
      </c>
      <c r="O21" s="172"/>
      <c r="P21" s="172"/>
      <c r="Q21" s="172"/>
      <c r="R21" s="172"/>
      <c r="S21" s="172"/>
      <c r="T21" s="2" t="s">
        <v>594</v>
      </c>
      <c r="U21" s="13">
        <v>96</v>
      </c>
      <c r="V21" s="2"/>
      <c r="X21" s="396"/>
      <c r="Y21" s="393"/>
    </row>
    <row r="22" spans="1:25" s="166" customFormat="1" ht="14.25" customHeight="1">
      <c r="A22" s="272"/>
      <c r="B22" s="285"/>
      <c r="C22" s="80" t="s">
        <v>408</v>
      </c>
      <c r="D22" s="15" t="s">
        <v>413</v>
      </c>
      <c r="E22" s="39" t="s">
        <v>57</v>
      </c>
      <c r="F22" s="12">
        <v>5</v>
      </c>
      <c r="G22" s="12">
        <v>80</v>
      </c>
      <c r="H22" s="12">
        <v>80</v>
      </c>
      <c r="I22" s="12"/>
      <c r="J22" s="12"/>
      <c r="K22" s="14"/>
      <c r="L22" s="14"/>
      <c r="M22" s="14">
        <v>5</v>
      </c>
      <c r="N22" s="14"/>
      <c r="O22" s="164"/>
      <c r="P22" s="164"/>
      <c r="Q22" s="164"/>
      <c r="R22" s="164"/>
      <c r="S22" s="164"/>
      <c r="T22" s="2" t="s">
        <v>595</v>
      </c>
      <c r="U22" s="164">
        <v>160</v>
      </c>
      <c r="V22" s="2"/>
      <c r="X22" s="396"/>
      <c r="Y22" s="393"/>
    </row>
    <row r="23" spans="1:25" s="166" customFormat="1" ht="14.25" customHeight="1">
      <c r="A23" s="272"/>
      <c r="B23" s="285"/>
      <c r="C23" s="11" t="s">
        <v>629</v>
      </c>
      <c r="D23" s="11" t="s">
        <v>630</v>
      </c>
      <c r="E23" s="13" t="s">
        <v>616</v>
      </c>
      <c r="F23" s="13">
        <v>0.5</v>
      </c>
      <c r="G23" s="13">
        <v>12</v>
      </c>
      <c r="H23" s="13"/>
      <c r="I23" s="13">
        <v>12</v>
      </c>
      <c r="J23" s="13">
        <v>0</v>
      </c>
      <c r="K23" s="13">
        <v>0</v>
      </c>
      <c r="L23" s="13"/>
      <c r="M23" s="13">
        <v>1</v>
      </c>
      <c r="N23" s="13"/>
      <c r="O23" s="13"/>
      <c r="P23" s="13"/>
      <c r="Q23" s="13"/>
      <c r="R23" s="13"/>
      <c r="S23" s="13"/>
      <c r="T23" s="11" t="s">
        <v>617</v>
      </c>
      <c r="U23" s="164"/>
      <c r="V23" s="2"/>
      <c r="X23" s="396"/>
      <c r="Y23" s="393"/>
    </row>
    <row r="24" spans="1:25" s="166" customFormat="1" ht="14.25" customHeight="1">
      <c r="A24" s="272"/>
      <c r="B24" s="285"/>
      <c r="C24" s="11" t="s">
        <v>631</v>
      </c>
      <c r="D24" s="11" t="s">
        <v>632</v>
      </c>
      <c r="E24" s="13" t="s">
        <v>616</v>
      </c>
      <c r="F24" s="13">
        <v>1</v>
      </c>
      <c r="G24" s="13">
        <v>24</v>
      </c>
      <c r="H24" s="13"/>
      <c r="I24" s="13">
        <v>24</v>
      </c>
      <c r="J24" s="13">
        <v>0</v>
      </c>
      <c r="K24" s="13">
        <v>0</v>
      </c>
      <c r="L24" s="13"/>
      <c r="M24" s="13"/>
      <c r="N24" s="13">
        <v>2</v>
      </c>
      <c r="O24" s="13"/>
      <c r="P24" s="13"/>
      <c r="Q24" s="13"/>
      <c r="R24" s="13"/>
      <c r="S24" s="13"/>
      <c r="T24" s="11" t="s">
        <v>617</v>
      </c>
      <c r="U24" s="164"/>
      <c r="V24" s="2"/>
      <c r="X24" s="396"/>
      <c r="Y24" s="393"/>
    </row>
    <row r="25" spans="1:25" s="166" customFormat="1" ht="14.25" customHeight="1">
      <c r="A25" s="272"/>
      <c r="B25" s="277"/>
      <c r="C25" s="80" t="s">
        <v>410</v>
      </c>
      <c r="D25" s="397" t="s">
        <v>553</v>
      </c>
      <c r="E25" s="39" t="s">
        <v>57</v>
      </c>
      <c r="F25" s="398">
        <v>3</v>
      </c>
      <c r="G25" s="398">
        <v>48</v>
      </c>
      <c r="H25" s="164">
        <v>42</v>
      </c>
      <c r="I25" s="164">
        <v>6</v>
      </c>
      <c r="J25" s="164"/>
      <c r="K25" s="14"/>
      <c r="L25" s="14"/>
      <c r="M25" s="14">
        <v>3</v>
      </c>
      <c r="N25" s="14"/>
      <c r="O25" s="164"/>
      <c r="P25" s="164"/>
      <c r="Q25" s="164"/>
      <c r="R25" s="164"/>
      <c r="S25" s="164"/>
      <c r="T25" s="2" t="s">
        <v>595</v>
      </c>
      <c r="U25" s="164"/>
      <c r="V25" s="2"/>
      <c r="X25" s="396"/>
      <c r="Y25" s="393"/>
    </row>
    <row r="26" spans="1:25" s="5" customFormat="1" ht="20.25" customHeight="1">
      <c r="A26" s="269"/>
      <c r="B26" s="297" t="s">
        <v>31</v>
      </c>
      <c r="C26" s="287"/>
      <c r="D26" s="287"/>
      <c r="E26" s="278"/>
      <c r="F26" s="399">
        <f>SUM(F6:F25)</f>
        <v>51.5</v>
      </c>
      <c r="G26" s="399">
        <f>SUM(G6:G25)</f>
        <v>910</v>
      </c>
      <c r="H26" s="400">
        <f>SUM(H6:H25)</f>
        <v>626</v>
      </c>
      <c r="I26" s="401">
        <f>SUM(I6:I24)</f>
        <v>36</v>
      </c>
      <c r="J26" s="401">
        <f>SUM(J8:J19)</f>
        <v>24</v>
      </c>
      <c r="K26" s="213">
        <f>SUM(K6:K16)</f>
        <v>90</v>
      </c>
      <c r="L26" s="402" t="s">
        <v>612</v>
      </c>
      <c r="M26" s="402" t="s">
        <v>613</v>
      </c>
      <c r="N26" s="403">
        <v>11</v>
      </c>
      <c r="O26" s="403">
        <v>6</v>
      </c>
      <c r="P26" s="403">
        <v>0</v>
      </c>
      <c r="Q26" s="403">
        <v>1</v>
      </c>
      <c r="R26" s="403">
        <v>0</v>
      </c>
      <c r="S26" s="403">
        <v>0</v>
      </c>
      <c r="T26" s="8"/>
      <c r="U26" s="8"/>
      <c r="V26" s="2"/>
      <c r="W26" s="116"/>
      <c r="X26" s="404"/>
      <c r="Y26" s="393"/>
    </row>
    <row r="27" spans="1:25" s="5" customFormat="1" ht="36" customHeight="1">
      <c r="A27" s="271" t="s">
        <v>350</v>
      </c>
      <c r="B27" s="284" t="s">
        <v>27</v>
      </c>
      <c r="C27" s="16"/>
      <c r="D27" s="11" t="s">
        <v>28</v>
      </c>
      <c r="E27" s="39" t="s">
        <v>57</v>
      </c>
      <c r="F27" s="12">
        <v>14</v>
      </c>
      <c r="G27" s="12">
        <v>256</v>
      </c>
      <c r="H27" s="12">
        <v>256</v>
      </c>
      <c r="I27" s="13">
        <v>0</v>
      </c>
      <c r="J27" s="13">
        <v>0</v>
      </c>
      <c r="K27" s="13">
        <v>0</v>
      </c>
      <c r="L27" s="13">
        <v>4</v>
      </c>
      <c r="M27" s="13">
        <v>4</v>
      </c>
      <c r="N27" s="13">
        <v>4</v>
      </c>
      <c r="O27" s="13">
        <v>2</v>
      </c>
      <c r="P27" s="13"/>
      <c r="Q27" s="13">
        <v>2</v>
      </c>
      <c r="R27" s="13"/>
      <c r="S27" s="2"/>
      <c r="T27" s="2" t="s">
        <v>594</v>
      </c>
      <c r="U27" s="2"/>
      <c r="V27" s="2" t="s">
        <v>310</v>
      </c>
      <c r="W27" s="116"/>
      <c r="X27" s="395" t="s">
        <v>400</v>
      </c>
      <c r="Y27" s="393"/>
    </row>
    <row r="28" spans="1:25" s="5" customFormat="1" ht="19.5" customHeight="1">
      <c r="A28" s="272"/>
      <c r="B28" s="285"/>
      <c r="C28" s="16"/>
      <c r="D28" s="19" t="s">
        <v>29</v>
      </c>
      <c r="E28" s="39" t="s">
        <v>58</v>
      </c>
      <c r="F28" s="23">
        <v>2</v>
      </c>
      <c r="G28" s="23">
        <v>32</v>
      </c>
      <c r="H28" s="23">
        <v>32</v>
      </c>
      <c r="I28" s="13">
        <v>0</v>
      </c>
      <c r="J28" s="13">
        <v>0</v>
      </c>
      <c r="K28" s="13">
        <v>0</v>
      </c>
      <c r="L28" s="18"/>
      <c r="M28" s="18"/>
      <c r="N28" s="8"/>
      <c r="O28" s="8"/>
      <c r="P28" s="8"/>
      <c r="Q28" s="8"/>
      <c r="R28" s="8"/>
      <c r="S28" s="8"/>
      <c r="T28" s="2" t="s">
        <v>594</v>
      </c>
      <c r="U28" s="2"/>
      <c r="V28" s="264" t="s">
        <v>309</v>
      </c>
      <c r="W28" s="116"/>
      <c r="X28" s="395"/>
      <c r="Y28" s="393"/>
    </row>
    <row r="29" spans="1:25" s="5" customFormat="1" ht="19.5" customHeight="1">
      <c r="A29" s="272"/>
      <c r="B29" s="285"/>
      <c r="C29" s="16"/>
      <c r="D29" s="19" t="s">
        <v>30</v>
      </c>
      <c r="E29" s="39" t="s">
        <v>58</v>
      </c>
      <c r="F29" s="23">
        <v>2</v>
      </c>
      <c r="G29" s="23">
        <v>32</v>
      </c>
      <c r="H29" s="23">
        <v>32</v>
      </c>
      <c r="I29" s="13">
        <v>0</v>
      </c>
      <c r="J29" s="13">
        <v>0</v>
      </c>
      <c r="K29" s="13">
        <v>0</v>
      </c>
      <c r="L29" s="18"/>
      <c r="M29" s="18"/>
      <c r="N29" s="8"/>
      <c r="O29" s="8"/>
      <c r="P29" s="8"/>
      <c r="Q29" s="8"/>
      <c r="R29" s="8"/>
      <c r="S29" s="8"/>
      <c r="T29" s="2" t="s">
        <v>594</v>
      </c>
      <c r="U29" s="2"/>
      <c r="V29" s="251"/>
      <c r="W29" s="116"/>
      <c r="X29" s="395"/>
      <c r="Y29" s="393"/>
    </row>
    <row r="30" spans="1:25" s="5" customFormat="1" ht="22.5" customHeight="1">
      <c r="A30" s="272"/>
      <c r="B30" s="277"/>
      <c r="C30" s="16"/>
      <c r="D30" s="124" t="s">
        <v>301</v>
      </c>
      <c r="E30" s="48" t="s">
        <v>58</v>
      </c>
      <c r="F30" s="23">
        <v>2</v>
      </c>
      <c r="G30" s="23">
        <v>32</v>
      </c>
      <c r="H30" s="23">
        <v>32</v>
      </c>
      <c r="I30" s="13">
        <v>0</v>
      </c>
      <c r="J30" s="13">
        <v>0</v>
      </c>
      <c r="K30" s="13">
        <v>0</v>
      </c>
      <c r="L30" s="18"/>
      <c r="M30" s="18"/>
      <c r="N30" s="8"/>
      <c r="O30" s="8"/>
      <c r="P30" s="8"/>
      <c r="Q30" s="8"/>
      <c r="R30" s="8"/>
      <c r="S30" s="8"/>
      <c r="T30" s="2" t="s">
        <v>594</v>
      </c>
      <c r="U30" s="8"/>
      <c r="V30" s="265"/>
      <c r="W30" s="116"/>
      <c r="X30" s="395"/>
      <c r="Y30" s="393"/>
    </row>
    <row r="31" spans="1:24" s="5" customFormat="1" ht="19.5" customHeight="1">
      <c r="A31" s="269"/>
      <c r="B31" s="297" t="s">
        <v>396</v>
      </c>
      <c r="C31" s="287"/>
      <c r="D31" s="287"/>
      <c r="E31" s="278"/>
      <c r="F31" s="399">
        <f>SUM(F27:F30)</f>
        <v>20</v>
      </c>
      <c r="G31" s="399">
        <f>SUM(G27:G30)</f>
        <v>352</v>
      </c>
      <c r="H31" s="400">
        <f>SUM(H27:H30)</f>
        <v>352</v>
      </c>
      <c r="I31" s="231">
        <f>SUM(I27:I30)</f>
        <v>0</v>
      </c>
      <c r="J31" s="231">
        <f>SUM(J6:J30)</f>
        <v>48</v>
      </c>
      <c r="K31" s="231">
        <f>SUM(K27:K30)</f>
        <v>0</v>
      </c>
      <c r="L31" s="231">
        <v>4</v>
      </c>
      <c r="M31" s="231">
        <v>4</v>
      </c>
      <c r="N31" s="231">
        <v>4</v>
      </c>
      <c r="O31" s="231">
        <v>2</v>
      </c>
      <c r="P31" s="231">
        <v>0</v>
      </c>
      <c r="Q31" s="231">
        <v>2</v>
      </c>
      <c r="R31" s="231">
        <v>0</v>
      </c>
      <c r="S31" s="231">
        <v>0</v>
      </c>
      <c r="T31" s="2"/>
      <c r="U31" s="2"/>
      <c r="V31" s="2"/>
      <c r="W31" s="116"/>
      <c r="X31" s="395"/>
    </row>
    <row r="32" spans="1:24" s="176" customFormat="1" ht="16.5" customHeight="1">
      <c r="A32" s="271" t="s">
        <v>525</v>
      </c>
      <c r="B32" s="284" t="s">
        <v>13</v>
      </c>
      <c r="C32" s="80" t="s">
        <v>640</v>
      </c>
      <c r="D32" s="255" t="s">
        <v>641</v>
      </c>
      <c r="E32" s="39" t="s">
        <v>406</v>
      </c>
      <c r="F32" s="23">
        <v>4</v>
      </c>
      <c r="G32" s="23">
        <v>64</v>
      </c>
      <c r="H32" s="23">
        <v>60</v>
      </c>
      <c r="I32" s="23">
        <v>4</v>
      </c>
      <c r="J32" s="23"/>
      <c r="K32" s="23"/>
      <c r="L32" s="23"/>
      <c r="M32" s="23"/>
      <c r="N32" s="23">
        <v>4</v>
      </c>
      <c r="O32" s="23"/>
      <c r="P32" s="23"/>
      <c r="Q32" s="23"/>
      <c r="R32" s="23"/>
      <c r="S32" s="23"/>
      <c r="T32" s="2" t="s">
        <v>595</v>
      </c>
      <c r="U32" s="165"/>
      <c r="V32" s="2"/>
      <c r="X32" s="395" t="s">
        <v>305</v>
      </c>
    </row>
    <row r="33" spans="1:24" s="177" customFormat="1" ht="14.25">
      <c r="A33" s="272"/>
      <c r="B33" s="285"/>
      <c r="C33" s="80" t="s">
        <v>420</v>
      </c>
      <c r="D33" s="223" t="s">
        <v>546</v>
      </c>
      <c r="E33" s="203" t="s">
        <v>406</v>
      </c>
      <c r="F33" s="23">
        <v>4</v>
      </c>
      <c r="G33" s="23">
        <v>64</v>
      </c>
      <c r="H33" s="23">
        <v>46</v>
      </c>
      <c r="I33" s="250"/>
      <c r="J33" s="23">
        <v>18</v>
      </c>
      <c r="K33" s="23"/>
      <c r="L33" s="23"/>
      <c r="M33" s="23">
        <v>4</v>
      </c>
      <c r="N33" s="180"/>
      <c r="O33" s="180"/>
      <c r="P33" s="180"/>
      <c r="Q33" s="180"/>
      <c r="R33" s="180"/>
      <c r="S33" s="180"/>
      <c r="T33" s="2" t="s">
        <v>594</v>
      </c>
      <c r="U33" s="162"/>
      <c r="V33" s="2"/>
      <c r="W33" s="405"/>
      <c r="X33" s="395"/>
    </row>
    <row r="34" spans="1:24" s="176" customFormat="1" ht="14.25">
      <c r="A34" s="272"/>
      <c r="B34" s="285"/>
      <c r="C34" s="80" t="s">
        <v>416</v>
      </c>
      <c r="D34" s="19" t="s">
        <v>554</v>
      </c>
      <c r="E34" s="39" t="s">
        <v>406</v>
      </c>
      <c r="F34" s="23">
        <v>4</v>
      </c>
      <c r="G34" s="23">
        <v>64</v>
      </c>
      <c r="H34" s="23">
        <v>60</v>
      </c>
      <c r="I34" s="23">
        <v>4</v>
      </c>
      <c r="J34" s="23"/>
      <c r="K34" s="23"/>
      <c r="L34" s="23"/>
      <c r="M34" s="23"/>
      <c r="N34" s="23">
        <v>4</v>
      </c>
      <c r="O34" s="23"/>
      <c r="P34" s="23"/>
      <c r="Q34" s="23"/>
      <c r="R34" s="23"/>
      <c r="S34" s="23"/>
      <c r="T34" s="2" t="s">
        <v>595</v>
      </c>
      <c r="U34" s="178"/>
      <c r="V34" s="2"/>
      <c r="W34" s="405"/>
      <c r="X34" s="395"/>
    </row>
    <row r="35" spans="1:24" s="176" customFormat="1" ht="14.25">
      <c r="A35" s="272"/>
      <c r="B35" s="285"/>
      <c r="C35" s="80" t="s">
        <v>417</v>
      </c>
      <c r="D35" s="19" t="s">
        <v>555</v>
      </c>
      <c r="E35" s="39" t="s">
        <v>406</v>
      </c>
      <c r="F35" s="23">
        <v>3</v>
      </c>
      <c r="G35" s="23">
        <v>48</v>
      </c>
      <c r="H35" s="23">
        <v>42</v>
      </c>
      <c r="I35" s="23">
        <v>6</v>
      </c>
      <c r="J35" s="23"/>
      <c r="K35" s="23"/>
      <c r="L35" s="23"/>
      <c r="M35" s="23"/>
      <c r="N35" s="23"/>
      <c r="O35" s="23">
        <v>4</v>
      </c>
      <c r="P35" s="23"/>
      <c r="Q35" s="23"/>
      <c r="R35" s="23"/>
      <c r="S35" s="23"/>
      <c r="T35" s="2" t="s">
        <v>595</v>
      </c>
      <c r="U35" s="163"/>
      <c r="V35" s="2"/>
      <c r="W35" s="406"/>
      <c r="X35" s="393"/>
    </row>
    <row r="36" spans="1:24" s="176" customFormat="1" ht="14.25">
      <c r="A36" s="272"/>
      <c r="B36" s="285"/>
      <c r="C36" s="80" t="s">
        <v>418</v>
      </c>
      <c r="D36" s="19" t="s">
        <v>556</v>
      </c>
      <c r="E36" s="39" t="s">
        <v>406</v>
      </c>
      <c r="F36" s="23">
        <v>3</v>
      </c>
      <c r="G36" s="23">
        <v>48</v>
      </c>
      <c r="H36" s="23">
        <v>44</v>
      </c>
      <c r="I36" s="23">
        <v>4</v>
      </c>
      <c r="J36" s="23"/>
      <c r="K36" s="23"/>
      <c r="L36" s="23"/>
      <c r="M36" s="23"/>
      <c r="N36" s="23"/>
      <c r="O36" s="23">
        <v>4</v>
      </c>
      <c r="P36" s="23"/>
      <c r="Q36" s="23"/>
      <c r="R36" s="23"/>
      <c r="S36" s="23"/>
      <c r="T36" s="2" t="s">
        <v>595</v>
      </c>
      <c r="U36" s="163"/>
      <c r="V36" s="2"/>
      <c r="W36" s="406"/>
      <c r="X36" s="393"/>
    </row>
    <row r="37" spans="1:24" s="176" customFormat="1" ht="14.25">
      <c r="A37" s="272"/>
      <c r="B37" s="285"/>
      <c r="C37" s="80" t="s">
        <v>430</v>
      </c>
      <c r="D37" s="19" t="s">
        <v>432</v>
      </c>
      <c r="E37" s="39" t="s">
        <v>429</v>
      </c>
      <c r="F37" s="407">
        <v>3</v>
      </c>
      <c r="G37" s="407"/>
      <c r="H37" s="179"/>
      <c r="I37" s="179"/>
      <c r="J37" s="407"/>
      <c r="K37" s="407"/>
      <c r="L37" s="179"/>
      <c r="M37" s="163"/>
      <c r="N37" s="407" t="s">
        <v>507</v>
      </c>
      <c r="O37" s="163"/>
      <c r="P37" s="163"/>
      <c r="Q37" s="163"/>
      <c r="R37" s="163"/>
      <c r="S37" s="163"/>
      <c r="T37" s="2" t="s">
        <v>594</v>
      </c>
      <c r="U37" s="163"/>
      <c r="V37" s="2"/>
      <c r="W37" s="406"/>
      <c r="X37" s="393"/>
    </row>
    <row r="38" spans="1:24" s="176" customFormat="1" ht="14.25">
      <c r="A38" s="272"/>
      <c r="B38" s="285"/>
      <c r="C38" s="80" t="s">
        <v>431</v>
      </c>
      <c r="D38" s="19" t="s">
        <v>433</v>
      </c>
      <c r="E38" s="39" t="s">
        <v>429</v>
      </c>
      <c r="F38" s="407">
        <v>2</v>
      </c>
      <c r="G38" s="407"/>
      <c r="H38" s="179"/>
      <c r="I38" s="179"/>
      <c r="J38" s="407"/>
      <c r="K38" s="407"/>
      <c r="L38" s="408"/>
      <c r="M38" s="163"/>
      <c r="N38" s="163"/>
      <c r="O38" s="408" t="s">
        <v>508</v>
      </c>
      <c r="P38" s="163"/>
      <c r="Q38" s="163"/>
      <c r="R38" s="163"/>
      <c r="S38" s="163"/>
      <c r="T38" s="2" t="s">
        <v>594</v>
      </c>
      <c r="U38" s="163"/>
      <c r="V38" s="2"/>
      <c r="W38" s="406"/>
      <c r="X38" s="393"/>
    </row>
    <row r="39" spans="1:24" s="177" customFormat="1" ht="14.25">
      <c r="A39" s="272"/>
      <c r="B39" s="277"/>
      <c r="C39" s="80" t="s">
        <v>543</v>
      </c>
      <c r="D39" s="19" t="s">
        <v>544</v>
      </c>
      <c r="E39" s="203" t="s">
        <v>409</v>
      </c>
      <c r="F39" s="210">
        <v>1</v>
      </c>
      <c r="G39" s="210"/>
      <c r="H39" s="163"/>
      <c r="I39" s="206"/>
      <c r="J39" s="206"/>
      <c r="K39" s="163"/>
      <c r="L39" s="163"/>
      <c r="M39" s="163" t="s">
        <v>545</v>
      </c>
      <c r="N39" s="162"/>
      <c r="O39" s="162"/>
      <c r="P39" s="162"/>
      <c r="Q39" s="162"/>
      <c r="R39" s="162"/>
      <c r="S39" s="162"/>
      <c r="T39" s="2" t="s">
        <v>594</v>
      </c>
      <c r="U39" s="162"/>
      <c r="V39" s="2"/>
      <c r="W39" s="405"/>
      <c r="X39" s="393"/>
    </row>
    <row r="40" spans="1:24" s="5" customFormat="1" ht="19.5" customHeight="1">
      <c r="A40" s="272"/>
      <c r="B40" s="286" t="s">
        <v>425</v>
      </c>
      <c r="C40" s="287"/>
      <c r="D40" s="287"/>
      <c r="E40" s="278"/>
      <c r="F40" s="232">
        <f>SUM(F32:F39)</f>
        <v>24</v>
      </c>
      <c r="G40" s="213">
        <f>SUM(G32:G39)</f>
        <v>288</v>
      </c>
      <c r="H40" s="213">
        <f>SUM(H32:H36)</f>
        <v>252</v>
      </c>
      <c r="I40" s="233" t="s">
        <v>576</v>
      </c>
      <c r="J40" s="233" t="s">
        <v>576</v>
      </c>
      <c r="K40" s="233" t="s">
        <v>352</v>
      </c>
      <c r="L40" s="233" t="s">
        <v>352</v>
      </c>
      <c r="M40" s="234" t="s">
        <v>577</v>
      </c>
      <c r="N40" s="234" t="s">
        <v>578</v>
      </c>
      <c r="O40" s="231">
        <v>8</v>
      </c>
      <c r="P40" s="231">
        <v>0</v>
      </c>
      <c r="Q40" s="231">
        <v>0</v>
      </c>
      <c r="R40" s="231">
        <v>0</v>
      </c>
      <c r="S40" s="231">
        <v>0</v>
      </c>
      <c r="T40" s="231">
        <v>0</v>
      </c>
      <c r="U40" s="2"/>
      <c r="V40" s="2"/>
      <c r="W40" s="116"/>
      <c r="X40" s="393"/>
    </row>
    <row r="41" spans="1:24" s="176" customFormat="1" ht="15">
      <c r="A41" s="272"/>
      <c r="B41" s="284" t="s">
        <v>59</v>
      </c>
      <c r="C41" s="80" t="s">
        <v>423</v>
      </c>
      <c r="D41" s="181" t="s">
        <v>422</v>
      </c>
      <c r="E41" s="39" t="s">
        <v>406</v>
      </c>
      <c r="F41" s="207">
        <v>2</v>
      </c>
      <c r="G41" s="207">
        <v>32</v>
      </c>
      <c r="H41" s="207">
        <v>28</v>
      </c>
      <c r="I41" s="207">
        <v>4</v>
      </c>
      <c r="J41" s="179"/>
      <c r="K41" s="179"/>
      <c r="L41" s="179"/>
      <c r="M41" s="179"/>
      <c r="N41" s="207"/>
      <c r="O41" s="2">
        <v>5</v>
      </c>
      <c r="P41" s="207"/>
      <c r="Q41" s="207"/>
      <c r="R41" s="207"/>
      <c r="S41" s="207"/>
      <c r="T41" s="2" t="s">
        <v>594</v>
      </c>
      <c r="U41" s="163"/>
      <c r="V41" s="409" t="s">
        <v>615</v>
      </c>
      <c r="W41" s="406"/>
      <c r="X41" s="393"/>
    </row>
    <row r="42" spans="1:24" s="176" customFormat="1" ht="15">
      <c r="A42" s="272"/>
      <c r="B42" s="285"/>
      <c r="C42" s="80" t="s">
        <v>424</v>
      </c>
      <c r="D42" s="19" t="s">
        <v>421</v>
      </c>
      <c r="E42" s="39" t="s">
        <v>406</v>
      </c>
      <c r="F42" s="207">
        <v>2</v>
      </c>
      <c r="G42" s="207">
        <v>32</v>
      </c>
      <c r="H42" s="207">
        <v>32</v>
      </c>
      <c r="I42" s="179"/>
      <c r="J42" s="179"/>
      <c r="K42" s="179"/>
      <c r="L42" s="179"/>
      <c r="M42" s="207"/>
      <c r="N42" s="207"/>
      <c r="O42" s="207"/>
      <c r="P42" s="207"/>
      <c r="Q42" s="207">
        <v>2</v>
      </c>
      <c r="R42" s="207"/>
      <c r="S42" s="207"/>
      <c r="T42" s="2" t="s">
        <v>594</v>
      </c>
      <c r="U42" s="163"/>
      <c r="V42" s="2"/>
      <c r="W42" s="406"/>
      <c r="X42" s="393"/>
    </row>
    <row r="43" spans="1:24" s="5" customFormat="1" ht="19.5" customHeight="1">
      <c r="A43" s="272"/>
      <c r="B43" s="285"/>
      <c r="C43" s="54" t="s">
        <v>566</v>
      </c>
      <c r="D43" s="225" t="s">
        <v>567</v>
      </c>
      <c r="E43" s="226" t="s">
        <v>568</v>
      </c>
      <c r="F43" s="23">
        <v>0.5</v>
      </c>
      <c r="G43" s="23">
        <v>8</v>
      </c>
      <c r="H43" s="23">
        <v>8</v>
      </c>
      <c r="I43" s="18"/>
      <c r="J43" s="18"/>
      <c r="K43" s="18"/>
      <c r="L43" s="18"/>
      <c r="M43" s="227" t="s">
        <v>569</v>
      </c>
      <c r="N43" s="24"/>
      <c r="O43" s="2"/>
      <c r="P43" s="2"/>
      <c r="Q43" s="2"/>
      <c r="R43" s="2"/>
      <c r="S43" s="2"/>
      <c r="T43" s="2" t="s">
        <v>594</v>
      </c>
      <c r="U43" s="2"/>
      <c r="V43" s="2"/>
      <c r="W43" s="116"/>
      <c r="X43" s="393"/>
    </row>
    <row r="44" spans="1:24" s="5" customFormat="1" ht="19.5" customHeight="1">
      <c r="A44" s="272"/>
      <c r="B44" s="285"/>
      <c r="C44" s="80" t="s">
        <v>419</v>
      </c>
      <c r="D44" s="19" t="s">
        <v>415</v>
      </c>
      <c r="E44" s="39" t="s">
        <v>406</v>
      </c>
      <c r="F44" s="23">
        <v>2</v>
      </c>
      <c r="G44" s="23">
        <v>32</v>
      </c>
      <c r="H44" s="23">
        <v>32</v>
      </c>
      <c r="I44" s="23"/>
      <c r="J44" s="23"/>
      <c r="K44" s="23"/>
      <c r="L44" s="23"/>
      <c r="M44" s="23"/>
      <c r="N44" s="23"/>
      <c r="O44" s="23"/>
      <c r="P44" s="23"/>
      <c r="Q44" s="23"/>
      <c r="R44" s="23">
        <v>4</v>
      </c>
      <c r="S44" s="2"/>
      <c r="T44" s="2" t="s">
        <v>594</v>
      </c>
      <c r="U44" s="2"/>
      <c r="V44" s="2"/>
      <c r="W44" s="116"/>
      <c r="X44" s="393"/>
    </row>
    <row r="45" spans="1:24" s="5" customFormat="1" ht="19.5" customHeight="1">
      <c r="A45" s="272"/>
      <c r="B45" s="286" t="s">
        <v>451</v>
      </c>
      <c r="C45" s="287"/>
      <c r="D45" s="287"/>
      <c r="E45" s="278"/>
      <c r="F45" s="213">
        <f>SUM(F41:F44)</f>
        <v>6.5</v>
      </c>
      <c r="G45" s="213">
        <f>SUM(G41:G44)</f>
        <v>104</v>
      </c>
      <c r="H45" s="213">
        <f>SUM(H41:H44)</f>
        <v>100</v>
      </c>
      <c r="I45" s="233" t="s">
        <v>577</v>
      </c>
      <c r="J45" s="233" t="s">
        <v>352</v>
      </c>
      <c r="K45" s="233"/>
      <c r="L45" s="233"/>
      <c r="M45" s="234" t="s">
        <v>569</v>
      </c>
      <c r="N45" s="234" t="s">
        <v>352</v>
      </c>
      <c r="O45" s="231">
        <v>5</v>
      </c>
      <c r="P45" s="231">
        <v>0</v>
      </c>
      <c r="Q45" s="231">
        <v>2</v>
      </c>
      <c r="R45" s="231">
        <v>4</v>
      </c>
      <c r="S45" s="231">
        <v>0</v>
      </c>
      <c r="T45" s="231">
        <v>0</v>
      </c>
      <c r="U45" s="2"/>
      <c r="V45" s="2"/>
      <c r="W45" s="116"/>
      <c r="X45" s="393"/>
    </row>
    <row r="46" spans="1:24" ht="19.5" customHeight="1">
      <c r="A46" s="253"/>
      <c r="B46" s="286" t="s">
        <v>452</v>
      </c>
      <c r="C46" s="287"/>
      <c r="D46" s="287"/>
      <c r="E46" s="278"/>
      <c r="F46" s="399">
        <f>SUM(F40)+F45</f>
        <v>30.5</v>
      </c>
      <c r="G46" s="399">
        <f>SUM(G40+G45)</f>
        <v>392</v>
      </c>
      <c r="H46" s="400">
        <f>H40+H45</f>
        <v>352</v>
      </c>
      <c r="I46" s="400">
        <v>22</v>
      </c>
      <c r="J46" s="400">
        <v>18</v>
      </c>
      <c r="K46" s="400">
        <v>0</v>
      </c>
      <c r="L46" s="400">
        <v>0</v>
      </c>
      <c r="M46" s="400">
        <v>6</v>
      </c>
      <c r="N46" s="400">
        <v>8</v>
      </c>
      <c r="O46" s="400">
        <v>13</v>
      </c>
      <c r="P46" s="400">
        <v>0</v>
      </c>
      <c r="Q46" s="400">
        <v>2</v>
      </c>
      <c r="R46" s="400">
        <v>4</v>
      </c>
      <c r="S46" s="400">
        <v>0</v>
      </c>
      <c r="T46" s="231">
        <v>0</v>
      </c>
      <c r="U46" s="2"/>
      <c r="V46" s="2"/>
      <c r="W46" s="116"/>
      <c r="X46" s="393"/>
    </row>
    <row r="47" spans="1:24" s="176" customFormat="1" ht="16.5" customHeight="1">
      <c r="A47" s="271" t="s">
        <v>537</v>
      </c>
      <c r="B47" s="284" t="s">
        <v>13</v>
      </c>
      <c r="C47" s="80" t="s">
        <v>434</v>
      </c>
      <c r="D47" s="19" t="s">
        <v>436</v>
      </c>
      <c r="E47" s="39" t="s">
        <v>406</v>
      </c>
      <c r="F47" s="207">
        <v>3.5</v>
      </c>
      <c r="G47" s="207">
        <v>56</v>
      </c>
      <c r="H47" s="207">
        <v>48</v>
      </c>
      <c r="I47" s="207">
        <v>8</v>
      </c>
      <c r="J47" s="207"/>
      <c r="K47" s="207"/>
      <c r="L47" s="207"/>
      <c r="M47" s="207"/>
      <c r="N47" s="207"/>
      <c r="O47" s="207">
        <v>3</v>
      </c>
      <c r="P47" s="207"/>
      <c r="Q47" s="207"/>
      <c r="R47" s="207"/>
      <c r="S47" s="207">
        <v>4</v>
      </c>
      <c r="T47" s="2" t="s">
        <v>595</v>
      </c>
      <c r="U47" s="163"/>
      <c r="V47" s="2"/>
      <c r="W47" s="406"/>
      <c r="X47" s="393"/>
    </row>
    <row r="48" spans="1:24" s="176" customFormat="1" ht="15">
      <c r="A48" s="272"/>
      <c r="B48" s="285"/>
      <c r="C48" s="80" t="s">
        <v>435</v>
      </c>
      <c r="D48" s="181" t="s">
        <v>437</v>
      </c>
      <c r="E48" s="39" t="s">
        <v>406</v>
      </c>
      <c r="F48" s="207">
        <v>3.5</v>
      </c>
      <c r="G48" s="207">
        <v>56</v>
      </c>
      <c r="H48" s="207">
        <v>48</v>
      </c>
      <c r="I48" s="207">
        <v>8</v>
      </c>
      <c r="J48" s="207"/>
      <c r="K48" s="207"/>
      <c r="L48" s="207"/>
      <c r="M48" s="207"/>
      <c r="N48" s="207"/>
      <c r="O48" s="207"/>
      <c r="P48" s="410">
        <v>4</v>
      </c>
      <c r="Q48" s="207"/>
      <c r="R48" s="207"/>
      <c r="S48" s="207"/>
      <c r="T48" s="2" t="s">
        <v>594</v>
      </c>
      <c r="U48" s="178"/>
      <c r="V48" s="2"/>
      <c r="W48" s="405"/>
      <c r="X48" s="393"/>
    </row>
    <row r="49" spans="1:24" s="176" customFormat="1" ht="15">
      <c r="A49" s="272"/>
      <c r="B49" s="285"/>
      <c r="C49" s="207" t="s">
        <v>598</v>
      </c>
      <c r="D49" s="411" t="s">
        <v>597</v>
      </c>
      <c r="E49" s="39" t="s">
        <v>406</v>
      </c>
      <c r="F49" s="207">
        <v>3</v>
      </c>
      <c r="G49" s="207">
        <v>48</v>
      </c>
      <c r="H49" s="207">
        <v>44</v>
      </c>
      <c r="I49" s="207">
        <v>4</v>
      </c>
      <c r="J49" s="207"/>
      <c r="K49" s="207"/>
      <c r="L49" s="207"/>
      <c r="M49" s="207"/>
      <c r="N49" s="207"/>
      <c r="O49" s="207"/>
      <c r="P49" s="207"/>
      <c r="Q49" s="207">
        <v>4</v>
      </c>
      <c r="R49" s="207"/>
      <c r="S49" s="207"/>
      <c r="T49" s="2" t="s">
        <v>595</v>
      </c>
      <c r="U49" s="178"/>
      <c r="V49" s="2"/>
      <c r="X49" s="393"/>
    </row>
    <row r="50" spans="1:24" s="176" customFormat="1" ht="15">
      <c r="A50" s="272"/>
      <c r="B50" s="285"/>
      <c r="C50" s="80" t="s">
        <v>439</v>
      </c>
      <c r="D50" s="19" t="s">
        <v>601</v>
      </c>
      <c r="E50" s="39" t="s">
        <v>429</v>
      </c>
      <c r="F50" s="207">
        <v>1</v>
      </c>
      <c r="G50" s="207"/>
      <c r="H50" s="207"/>
      <c r="I50" s="207"/>
      <c r="J50" s="207"/>
      <c r="K50" s="207"/>
      <c r="L50" s="207"/>
      <c r="M50" s="207"/>
      <c r="N50" s="207"/>
      <c r="O50" s="207"/>
      <c r="P50" s="207" t="s">
        <v>511</v>
      </c>
      <c r="Q50" s="207"/>
      <c r="R50" s="207"/>
      <c r="S50" s="207"/>
      <c r="T50" s="2" t="s">
        <v>594</v>
      </c>
      <c r="U50" s="163"/>
      <c r="V50" s="2"/>
      <c r="X50" s="393"/>
    </row>
    <row r="51" spans="1:24" s="5" customFormat="1" ht="19.5" customHeight="1">
      <c r="A51" s="272"/>
      <c r="B51" s="258" t="s">
        <v>542</v>
      </c>
      <c r="C51" s="287"/>
      <c r="D51" s="287"/>
      <c r="E51" s="278"/>
      <c r="F51" s="412">
        <f>SUM(F47:F50)</f>
        <v>11</v>
      </c>
      <c r="G51" s="413">
        <f>SUM(G47:G50)</f>
        <v>160</v>
      </c>
      <c r="H51" s="213">
        <f>SUM(H47:H49)</f>
        <v>140</v>
      </c>
      <c r="I51" s="233" t="s">
        <v>579</v>
      </c>
      <c r="J51" s="233" t="s">
        <v>352</v>
      </c>
      <c r="K51" s="233" t="s">
        <v>352</v>
      </c>
      <c r="L51" s="233" t="s">
        <v>352</v>
      </c>
      <c r="M51" s="234" t="s">
        <v>352</v>
      </c>
      <c r="N51" s="234" t="s">
        <v>352</v>
      </c>
      <c r="O51" s="231">
        <v>3</v>
      </c>
      <c r="P51" s="231">
        <v>4</v>
      </c>
      <c r="Q51" s="231">
        <v>6</v>
      </c>
      <c r="R51" s="231">
        <v>0</v>
      </c>
      <c r="S51" s="231">
        <v>4</v>
      </c>
      <c r="T51" s="231">
        <v>0</v>
      </c>
      <c r="U51" s="2"/>
      <c r="V51" s="2"/>
      <c r="W51" s="116"/>
      <c r="X51" s="393"/>
    </row>
    <row r="52" spans="1:24" s="176" customFormat="1" ht="16.5" customHeight="1">
      <c r="A52" s="271" t="s">
        <v>570</v>
      </c>
      <c r="B52" s="284" t="s">
        <v>13</v>
      </c>
      <c r="C52" s="414" t="s">
        <v>443</v>
      </c>
      <c r="D52" s="415" t="s">
        <v>560</v>
      </c>
      <c r="E52" s="39" t="s">
        <v>450</v>
      </c>
      <c r="F52" s="207">
        <v>4</v>
      </c>
      <c r="G52" s="207">
        <v>64</v>
      </c>
      <c r="H52" s="207">
        <v>58</v>
      </c>
      <c r="I52" s="207">
        <v>6</v>
      </c>
      <c r="J52" s="179"/>
      <c r="K52" s="179"/>
      <c r="L52" s="179"/>
      <c r="M52" s="179"/>
      <c r="N52" s="179"/>
      <c r="O52" s="179"/>
      <c r="P52" s="3">
        <v>5</v>
      </c>
      <c r="Q52" s="207"/>
      <c r="R52" s="416"/>
      <c r="S52" s="207"/>
      <c r="T52" s="2" t="s">
        <v>595</v>
      </c>
      <c r="U52" s="178"/>
      <c r="V52" s="2"/>
      <c r="X52" s="417"/>
    </row>
    <row r="53" spans="1:24" s="176" customFormat="1" ht="15">
      <c r="A53" s="272"/>
      <c r="B53" s="418"/>
      <c r="C53" s="414" t="s">
        <v>444</v>
      </c>
      <c r="D53" s="415" t="s">
        <v>561</v>
      </c>
      <c r="E53" s="39" t="s">
        <v>450</v>
      </c>
      <c r="F53" s="207">
        <v>4</v>
      </c>
      <c r="G53" s="207">
        <v>64</v>
      </c>
      <c r="H53" s="207">
        <v>60</v>
      </c>
      <c r="I53" s="207">
        <v>4</v>
      </c>
      <c r="J53" s="179"/>
      <c r="K53" s="179"/>
      <c r="L53" s="179"/>
      <c r="M53" s="179"/>
      <c r="N53" s="179"/>
      <c r="O53" s="179"/>
      <c r="P53" s="3">
        <v>4</v>
      </c>
      <c r="Q53" s="207"/>
      <c r="R53" s="416"/>
      <c r="S53" s="207"/>
      <c r="T53" s="2" t="s">
        <v>595</v>
      </c>
      <c r="U53" s="178"/>
      <c r="V53" s="2"/>
      <c r="X53" s="417"/>
    </row>
    <row r="54" spans="1:24" s="176" customFormat="1" ht="15">
      <c r="A54" s="272"/>
      <c r="B54" s="418"/>
      <c r="C54" s="414" t="s">
        <v>445</v>
      </c>
      <c r="D54" s="419" t="s">
        <v>446</v>
      </c>
      <c r="E54" s="39" t="s">
        <v>429</v>
      </c>
      <c r="F54" s="407">
        <v>2</v>
      </c>
      <c r="G54" s="407"/>
      <c r="H54" s="179"/>
      <c r="I54" s="179"/>
      <c r="J54" s="407"/>
      <c r="K54" s="407"/>
      <c r="L54" s="407"/>
      <c r="M54" s="407"/>
      <c r="N54" s="163"/>
      <c r="O54" s="179"/>
      <c r="P54" s="3" t="s">
        <v>512</v>
      </c>
      <c r="Q54" s="163"/>
      <c r="R54" s="179"/>
      <c r="S54" s="178"/>
      <c r="T54" s="2" t="s">
        <v>594</v>
      </c>
      <c r="U54" s="178"/>
      <c r="V54" s="2"/>
      <c r="X54" s="417"/>
    </row>
    <row r="55" spans="1:24" s="176" customFormat="1" ht="15">
      <c r="A55" s="272"/>
      <c r="B55" s="420"/>
      <c r="C55" s="414" t="s">
        <v>447</v>
      </c>
      <c r="D55" s="419" t="s">
        <v>448</v>
      </c>
      <c r="E55" s="39" t="s">
        <v>429</v>
      </c>
      <c r="F55" s="407">
        <v>2</v>
      </c>
      <c r="G55" s="407"/>
      <c r="H55" s="179"/>
      <c r="I55" s="179"/>
      <c r="J55" s="407"/>
      <c r="K55" s="407"/>
      <c r="L55" s="407"/>
      <c r="M55" s="407"/>
      <c r="N55" s="163"/>
      <c r="O55" s="179"/>
      <c r="P55" s="3" t="s">
        <v>512</v>
      </c>
      <c r="Q55" s="163"/>
      <c r="R55" s="163"/>
      <c r="S55" s="163"/>
      <c r="T55" s="2" t="s">
        <v>594</v>
      </c>
      <c r="U55" s="163"/>
      <c r="V55" s="2"/>
      <c r="X55" s="417"/>
    </row>
    <row r="56" spans="1:24" s="5" customFormat="1" ht="19.5" customHeight="1">
      <c r="A56" s="272"/>
      <c r="B56" s="297" t="s">
        <v>581</v>
      </c>
      <c r="C56" s="287"/>
      <c r="D56" s="287"/>
      <c r="E56" s="278"/>
      <c r="F56" s="232">
        <f>SUM(F52:F55)</f>
        <v>12</v>
      </c>
      <c r="G56" s="213">
        <v>128</v>
      </c>
      <c r="H56" s="213">
        <f>SUM(H52:H53)</f>
        <v>118</v>
      </c>
      <c r="I56" s="233" t="s">
        <v>580</v>
      </c>
      <c r="J56" s="233" t="s">
        <v>352</v>
      </c>
      <c r="K56" s="233" t="s">
        <v>352</v>
      </c>
      <c r="L56" s="233" t="s">
        <v>352</v>
      </c>
      <c r="M56" s="234" t="s">
        <v>352</v>
      </c>
      <c r="N56" s="234" t="s">
        <v>352</v>
      </c>
      <c r="O56" s="231">
        <v>0</v>
      </c>
      <c r="P56" s="231">
        <v>9</v>
      </c>
      <c r="Q56" s="231">
        <v>0</v>
      </c>
      <c r="R56" s="231">
        <v>0</v>
      </c>
      <c r="S56" s="231">
        <v>0</v>
      </c>
      <c r="T56" s="2"/>
      <c r="U56" s="2"/>
      <c r="V56" s="2"/>
      <c r="W56" s="116"/>
      <c r="X56" s="417"/>
    </row>
    <row r="57" spans="1:24" s="176" customFormat="1" ht="21.75" customHeight="1">
      <c r="A57" s="272"/>
      <c r="B57" s="241" t="s">
        <v>59</v>
      </c>
      <c r="C57" s="414" t="s">
        <v>449</v>
      </c>
      <c r="D57" s="421" t="s">
        <v>559</v>
      </c>
      <c r="E57" s="39" t="s">
        <v>450</v>
      </c>
      <c r="F57" s="207">
        <v>3</v>
      </c>
      <c r="G57" s="207">
        <v>48</v>
      </c>
      <c r="H57" s="179">
        <v>48</v>
      </c>
      <c r="I57" s="179"/>
      <c r="J57" s="179"/>
      <c r="K57" s="179"/>
      <c r="L57" s="179"/>
      <c r="M57" s="179"/>
      <c r="N57" s="179"/>
      <c r="O57" s="179"/>
      <c r="P57" s="207"/>
      <c r="Q57" s="207">
        <v>3</v>
      </c>
      <c r="R57" s="207"/>
      <c r="S57" s="207"/>
      <c r="T57" s="2" t="s">
        <v>595</v>
      </c>
      <c r="U57" s="178"/>
      <c r="V57" s="2"/>
      <c r="X57" s="417"/>
    </row>
    <row r="58" spans="1:24" s="5" customFormat="1" ht="19.5" customHeight="1">
      <c r="A58" s="272"/>
      <c r="B58" s="275" t="s">
        <v>575</v>
      </c>
      <c r="C58" s="287"/>
      <c r="D58" s="287"/>
      <c r="E58" s="278"/>
      <c r="F58" s="213">
        <f>SUM(F57:F57)</f>
        <v>3</v>
      </c>
      <c r="G58" s="213">
        <v>48</v>
      </c>
      <c r="H58" s="213">
        <v>48</v>
      </c>
      <c r="I58" s="233" t="s">
        <v>352</v>
      </c>
      <c r="J58" s="233" t="s">
        <v>352</v>
      </c>
      <c r="K58" s="233" t="s">
        <v>352</v>
      </c>
      <c r="L58" s="233" t="s">
        <v>352</v>
      </c>
      <c r="M58" s="234" t="s">
        <v>352</v>
      </c>
      <c r="N58" s="234" t="s">
        <v>352</v>
      </c>
      <c r="O58" s="231">
        <v>0</v>
      </c>
      <c r="P58" s="231">
        <v>0</v>
      </c>
      <c r="Q58" s="231">
        <v>3</v>
      </c>
      <c r="R58" s="231">
        <v>0</v>
      </c>
      <c r="S58" s="231">
        <v>0</v>
      </c>
      <c r="T58" s="2"/>
      <c r="U58" s="2"/>
      <c r="V58" s="2"/>
      <c r="W58" s="116"/>
      <c r="X58" s="417"/>
    </row>
    <row r="59" spans="1:24" ht="19.5" customHeight="1">
      <c r="A59" s="269"/>
      <c r="B59" s="422" t="s">
        <v>591</v>
      </c>
      <c r="C59" s="287"/>
      <c r="D59" s="287"/>
      <c r="E59" s="278"/>
      <c r="F59" s="399">
        <f>SUM(F56+F58)</f>
        <v>15</v>
      </c>
      <c r="G59" s="399">
        <f>SUM(G56+G58)</f>
        <v>176</v>
      </c>
      <c r="H59" s="400">
        <f>H56+H58</f>
        <v>166</v>
      </c>
      <c r="I59" s="400">
        <v>10</v>
      </c>
      <c r="J59" s="400">
        <v>0</v>
      </c>
      <c r="K59" s="400">
        <v>0</v>
      </c>
      <c r="L59" s="400">
        <v>0</v>
      </c>
      <c r="M59" s="400">
        <v>0</v>
      </c>
      <c r="N59" s="400">
        <v>0</v>
      </c>
      <c r="O59" s="400">
        <v>0</v>
      </c>
      <c r="P59" s="400">
        <v>9</v>
      </c>
      <c r="Q59" s="400">
        <v>3</v>
      </c>
      <c r="R59" s="400">
        <v>0</v>
      </c>
      <c r="S59" s="400">
        <v>0</v>
      </c>
      <c r="T59" s="2"/>
      <c r="U59" s="2"/>
      <c r="V59" s="2"/>
      <c r="W59" s="116"/>
      <c r="X59" s="417"/>
    </row>
    <row r="60" spans="1:24" s="176" customFormat="1" ht="25.5" customHeight="1">
      <c r="A60" s="271" t="s">
        <v>527</v>
      </c>
      <c r="B60" s="284" t="s">
        <v>13</v>
      </c>
      <c r="C60" s="414" t="s">
        <v>454</v>
      </c>
      <c r="D60" s="397" t="s">
        <v>633</v>
      </c>
      <c r="E60" s="39" t="s">
        <v>450</v>
      </c>
      <c r="F60" s="207">
        <v>4</v>
      </c>
      <c r="G60" s="207">
        <v>64</v>
      </c>
      <c r="H60" s="207">
        <v>64</v>
      </c>
      <c r="I60" s="179"/>
      <c r="J60" s="179"/>
      <c r="K60" s="179"/>
      <c r="L60" s="179"/>
      <c r="M60" s="179"/>
      <c r="N60" s="179"/>
      <c r="O60" s="179"/>
      <c r="P60" s="207"/>
      <c r="Q60" s="207"/>
      <c r="R60" s="207">
        <v>6</v>
      </c>
      <c r="S60" s="423"/>
      <c r="T60" s="2" t="s">
        <v>595</v>
      </c>
      <c r="U60" s="245"/>
      <c r="V60" s="2"/>
      <c r="X60" s="393"/>
    </row>
    <row r="61" spans="1:24" s="176" customFormat="1" ht="15">
      <c r="A61" s="272"/>
      <c r="B61" s="418"/>
      <c r="C61" s="414" t="s">
        <v>611</v>
      </c>
      <c r="D61" s="415" t="s">
        <v>563</v>
      </c>
      <c r="E61" s="39" t="s">
        <v>429</v>
      </c>
      <c r="F61" s="207">
        <v>2</v>
      </c>
      <c r="G61" s="407"/>
      <c r="H61" s="179"/>
      <c r="I61" s="179"/>
      <c r="J61" s="407"/>
      <c r="K61" s="407"/>
      <c r="L61" s="407"/>
      <c r="M61" s="407"/>
      <c r="N61" s="407"/>
      <c r="O61" s="179"/>
      <c r="P61" s="163"/>
      <c r="Q61" s="163"/>
      <c r="R61" s="179" t="s">
        <v>508</v>
      </c>
      <c r="S61" s="243"/>
      <c r="T61" s="424" t="s">
        <v>596</v>
      </c>
      <c r="U61" s="245"/>
      <c r="V61" s="2"/>
      <c r="X61" s="393"/>
    </row>
    <row r="62" spans="1:24" s="176" customFormat="1" ht="15">
      <c r="A62" s="272"/>
      <c r="B62" s="418"/>
      <c r="C62" s="414" t="s">
        <v>634</v>
      </c>
      <c r="D62" s="415" t="s">
        <v>564</v>
      </c>
      <c r="E62" s="39" t="s">
        <v>429</v>
      </c>
      <c r="F62" s="207">
        <v>2</v>
      </c>
      <c r="G62" s="407"/>
      <c r="H62" s="179"/>
      <c r="I62" s="179"/>
      <c r="J62" s="407"/>
      <c r="K62" s="407"/>
      <c r="L62" s="407"/>
      <c r="M62" s="407"/>
      <c r="N62" s="407"/>
      <c r="O62" s="407"/>
      <c r="P62" s="163"/>
      <c r="Q62" s="163"/>
      <c r="R62" s="398" t="s">
        <v>508</v>
      </c>
      <c r="S62" s="243"/>
      <c r="T62" s="424" t="s">
        <v>596</v>
      </c>
      <c r="U62" s="245"/>
      <c r="V62" s="2"/>
      <c r="X62" s="393"/>
    </row>
    <row r="63" spans="1:24" s="176" customFormat="1" ht="15">
      <c r="A63" s="272"/>
      <c r="B63" s="420"/>
      <c r="C63" s="414" t="s">
        <v>600</v>
      </c>
      <c r="D63" s="397" t="s">
        <v>599</v>
      </c>
      <c r="E63" s="39" t="s">
        <v>450</v>
      </c>
      <c r="F63" s="207">
        <v>2</v>
      </c>
      <c r="G63" s="207">
        <v>32</v>
      </c>
      <c r="H63" s="179">
        <v>32</v>
      </c>
      <c r="I63" s="179"/>
      <c r="J63" s="179"/>
      <c r="K63" s="179"/>
      <c r="L63" s="179"/>
      <c r="M63" s="179"/>
      <c r="N63" s="179"/>
      <c r="O63" s="179"/>
      <c r="P63" s="2"/>
      <c r="Q63" s="163" t="s">
        <v>468</v>
      </c>
      <c r="R63" s="179"/>
      <c r="S63" s="243"/>
      <c r="T63" s="424" t="s">
        <v>596</v>
      </c>
      <c r="U63" s="245"/>
      <c r="V63" s="2"/>
      <c r="X63" s="393"/>
    </row>
    <row r="64" spans="1:24" s="5" customFormat="1" ht="19.5" customHeight="1">
      <c r="A64" s="272"/>
      <c r="B64" s="286" t="s">
        <v>455</v>
      </c>
      <c r="C64" s="287"/>
      <c r="D64" s="287"/>
      <c r="E64" s="278"/>
      <c r="F64" s="232">
        <f>SUM(F60:F63)</f>
        <v>10</v>
      </c>
      <c r="G64" s="213">
        <f>SUM(G60:G63)</f>
        <v>96</v>
      </c>
      <c r="H64" s="213">
        <f>SUM(H60:H63)</f>
        <v>96</v>
      </c>
      <c r="I64" s="233" t="s">
        <v>352</v>
      </c>
      <c r="J64" s="233" t="s">
        <v>352</v>
      </c>
      <c r="K64" s="233" t="s">
        <v>352</v>
      </c>
      <c r="L64" s="233" t="s">
        <v>352</v>
      </c>
      <c r="M64" s="234" t="s">
        <v>352</v>
      </c>
      <c r="N64" s="234" t="s">
        <v>352</v>
      </c>
      <c r="O64" s="231">
        <v>0</v>
      </c>
      <c r="P64" s="231">
        <v>0</v>
      </c>
      <c r="Q64" s="231">
        <v>4</v>
      </c>
      <c r="R64" s="231">
        <v>6</v>
      </c>
      <c r="S64" s="244">
        <v>0</v>
      </c>
      <c r="T64" s="2"/>
      <c r="U64" s="4"/>
      <c r="V64" s="2"/>
      <c r="W64" s="116"/>
      <c r="X64" s="393"/>
    </row>
    <row r="65" spans="1:24" s="176" customFormat="1" ht="25.5">
      <c r="A65" s="272"/>
      <c r="B65" s="241" t="s">
        <v>59</v>
      </c>
      <c r="C65" s="194" t="s">
        <v>458</v>
      </c>
      <c r="D65" s="49" t="s">
        <v>459</v>
      </c>
      <c r="E65" s="39" t="s">
        <v>450</v>
      </c>
      <c r="F65" s="179">
        <v>1.5</v>
      </c>
      <c r="G65" s="179">
        <v>24</v>
      </c>
      <c r="H65" s="2">
        <v>24</v>
      </c>
      <c r="I65" s="2"/>
      <c r="J65" s="2"/>
      <c r="K65" s="2"/>
      <c r="L65" s="2"/>
      <c r="M65" s="2"/>
      <c r="N65" s="2"/>
      <c r="O65" s="2"/>
      <c r="P65" s="2"/>
      <c r="Q65" s="163" t="s">
        <v>509</v>
      </c>
      <c r="R65" s="163"/>
      <c r="S65" s="243"/>
      <c r="T65" s="424" t="s">
        <v>596</v>
      </c>
      <c r="U65" s="245"/>
      <c r="V65" s="2"/>
      <c r="X65" s="393"/>
    </row>
    <row r="66" spans="1:24" s="5" customFormat="1" ht="19.5" customHeight="1">
      <c r="A66" s="272"/>
      <c r="B66" s="286" t="s">
        <v>456</v>
      </c>
      <c r="C66" s="287"/>
      <c r="D66" s="287"/>
      <c r="E66" s="278"/>
      <c r="F66" s="213">
        <f>SUM(F65:F65)</f>
        <v>1.5</v>
      </c>
      <c r="G66" s="213">
        <v>24</v>
      </c>
      <c r="H66" s="213">
        <v>24</v>
      </c>
      <c r="I66" s="233" t="s">
        <v>352</v>
      </c>
      <c r="J66" s="233" t="s">
        <v>352</v>
      </c>
      <c r="K66" s="233" t="s">
        <v>352</v>
      </c>
      <c r="L66" s="233" t="s">
        <v>352</v>
      </c>
      <c r="M66" s="234" t="s">
        <v>352</v>
      </c>
      <c r="N66" s="234" t="s">
        <v>352</v>
      </c>
      <c r="O66" s="231">
        <v>0</v>
      </c>
      <c r="P66" s="231">
        <v>0</v>
      </c>
      <c r="Q66" s="231">
        <v>2</v>
      </c>
      <c r="R66" s="231">
        <v>0</v>
      </c>
      <c r="S66" s="244">
        <v>0</v>
      </c>
      <c r="T66" s="2"/>
      <c r="U66" s="4"/>
      <c r="V66" s="2"/>
      <c r="W66" s="116"/>
      <c r="X66" s="393"/>
    </row>
    <row r="67" spans="1:24" ht="19.5" customHeight="1">
      <c r="A67" s="269"/>
      <c r="B67" s="286" t="s">
        <v>457</v>
      </c>
      <c r="C67" s="287"/>
      <c r="D67" s="287"/>
      <c r="E67" s="278"/>
      <c r="F67" s="399">
        <f>SUM(F64+F66)</f>
        <v>11.5</v>
      </c>
      <c r="G67" s="399">
        <f>SUM(G64+G66)</f>
        <v>120</v>
      </c>
      <c r="H67" s="400">
        <f>H64+H66</f>
        <v>120</v>
      </c>
      <c r="I67" s="400">
        <v>0</v>
      </c>
      <c r="J67" s="400">
        <v>0</v>
      </c>
      <c r="K67" s="400">
        <v>0</v>
      </c>
      <c r="L67" s="400">
        <v>0</v>
      </c>
      <c r="M67" s="400">
        <v>0</v>
      </c>
      <c r="N67" s="400">
        <v>0</v>
      </c>
      <c r="O67" s="400">
        <v>0</v>
      </c>
      <c r="P67" s="400">
        <v>0</v>
      </c>
      <c r="Q67" s="400">
        <v>6</v>
      </c>
      <c r="R67" s="400">
        <v>6</v>
      </c>
      <c r="S67" s="3"/>
      <c r="T67" s="2"/>
      <c r="U67" s="2"/>
      <c r="V67" s="2"/>
      <c r="W67" s="116"/>
      <c r="X67" s="393"/>
    </row>
    <row r="68" spans="1:24" s="176" customFormat="1" ht="15">
      <c r="A68" s="271" t="s">
        <v>538</v>
      </c>
      <c r="B68" s="261" t="s">
        <v>13</v>
      </c>
      <c r="C68" s="414" t="s">
        <v>464</v>
      </c>
      <c r="D68" s="415" t="s">
        <v>557</v>
      </c>
      <c r="E68" s="39" t="s">
        <v>450</v>
      </c>
      <c r="F68" s="207">
        <v>3</v>
      </c>
      <c r="G68" s="207">
        <v>48</v>
      </c>
      <c r="H68" s="207">
        <v>48</v>
      </c>
      <c r="I68" s="179"/>
      <c r="J68" s="179"/>
      <c r="K68" s="179"/>
      <c r="L68" s="179"/>
      <c r="M68" s="179"/>
      <c r="N68" s="179"/>
      <c r="O68" s="207"/>
      <c r="P68" s="207"/>
      <c r="Q68" s="207"/>
      <c r="R68" s="416">
        <v>4</v>
      </c>
      <c r="S68" s="207"/>
      <c r="T68" s="2" t="s">
        <v>595</v>
      </c>
      <c r="U68" s="163"/>
      <c r="V68" s="2"/>
      <c r="X68" s="393"/>
    </row>
    <row r="69" spans="1:24" s="176" customFormat="1" ht="15">
      <c r="A69" s="272"/>
      <c r="B69" s="262"/>
      <c r="C69" s="414" t="s">
        <v>465</v>
      </c>
      <c r="D69" s="415" t="s">
        <v>558</v>
      </c>
      <c r="E69" s="39" t="s">
        <v>450</v>
      </c>
      <c r="F69" s="207">
        <v>4</v>
      </c>
      <c r="G69" s="207">
        <v>64</v>
      </c>
      <c r="H69" s="207">
        <v>58</v>
      </c>
      <c r="I69" s="207">
        <v>6</v>
      </c>
      <c r="J69" s="179"/>
      <c r="K69" s="179"/>
      <c r="L69" s="179"/>
      <c r="M69" s="179"/>
      <c r="N69" s="179"/>
      <c r="O69" s="207"/>
      <c r="P69" s="207"/>
      <c r="Q69" s="207">
        <v>6</v>
      </c>
      <c r="R69" s="416"/>
      <c r="S69" s="423"/>
      <c r="T69" s="2" t="s">
        <v>595</v>
      </c>
      <c r="U69" s="245"/>
      <c r="V69" s="2"/>
      <c r="X69" s="393"/>
    </row>
    <row r="70" spans="1:24" s="176" customFormat="1" ht="15">
      <c r="A70" s="272"/>
      <c r="B70" s="262"/>
      <c r="C70" s="414" t="s">
        <v>460</v>
      </c>
      <c r="D70" s="415" t="s">
        <v>562</v>
      </c>
      <c r="E70" s="39" t="s">
        <v>429</v>
      </c>
      <c r="F70" s="207">
        <v>2</v>
      </c>
      <c r="G70" s="407"/>
      <c r="H70" s="179"/>
      <c r="I70" s="179"/>
      <c r="J70" s="407"/>
      <c r="K70" s="407"/>
      <c r="L70" s="407"/>
      <c r="M70" s="407"/>
      <c r="N70" s="407"/>
      <c r="O70" s="163"/>
      <c r="P70" s="163"/>
      <c r="Q70" s="163" t="s">
        <v>514</v>
      </c>
      <c r="R70" s="163"/>
      <c r="S70" s="243"/>
      <c r="T70" s="424" t="s">
        <v>596</v>
      </c>
      <c r="U70" s="245"/>
      <c r="V70" s="2"/>
      <c r="X70" s="393"/>
    </row>
    <row r="71" spans="1:24" s="176" customFormat="1" ht="15">
      <c r="A71" s="272"/>
      <c r="B71" s="262"/>
      <c r="C71" s="414" t="s">
        <v>461</v>
      </c>
      <c r="D71" s="415" t="s">
        <v>523</v>
      </c>
      <c r="E71" s="39" t="s">
        <v>429</v>
      </c>
      <c r="F71" s="207">
        <v>1</v>
      </c>
      <c r="G71" s="407"/>
      <c r="H71" s="179"/>
      <c r="I71" s="179"/>
      <c r="J71" s="407"/>
      <c r="K71" s="407"/>
      <c r="L71" s="407"/>
      <c r="M71" s="407"/>
      <c r="N71" s="407"/>
      <c r="O71" s="407"/>
      <c r="P71" s="163"/>
      <c r="Q71" s="163"/>
      <c r="R71" s="163" t="s">
        <v>515</v>
      </c>
      <c r="S71" s="243"/>
      <c r="T71" s="424" t="s">
        <v>596</v>
      </c>
      <c r="U71" s="245"/>
      <c r="V71" s="2"/>
      <c r="X71" s="393"/>
    </row>
    <row r="72" spans="1:24" s="176" customFormat="1" ht="15">
      <c r="A72" s="272"/>
      <c r="B72" s="262"/>
      <c r="C72" s="80" t="s">
        <v>441</v>
      </c>
      <c r="D72" s="19" t="s">
        <v>440</v>
      </c>
      <c r="E72" s="39" t="s">
        <v>406</v>
      </c>
      <c r="F72" s="207">
        <v>2</v>
      </c>
      <c r="G72" s="207">
        <v>32</v>
      </c>
      <c r="H72" s="207">
        <v>24</v>
      </c>
      <c r="I72" s="207">
        <v>8</v>
      </c>
      <c r="J72" s="179"/>
      <c r="K72" s="179"/>
      <c r="L72" s="179"/>
      <c r="M72" s="179"/>
      <c r="N72" s="207"/>
      <c r="O72" s="407">
        <v>4</v>
      </c>
      <c r="P72" s="163"/>
      <c r="Q72" s="163"/>
      <c r="R72" s="163"/>
      <c r="S72" s="243"/>
      <c r="T72" s="424" t="s">
        <v>596</v>
      </c>
      <c r="U72" s="245"/>
      <c r="V72" s="2"/>
      <c r="X72" s="393"/>
    </row>
    <row r="73" spans="1:24" s="176" customFormat="1" ht="15">
      <c r="A73" s="272"/>
      <c r="B73" s="262"/>
      <c r="C73" s="407" t="s">
        <v>610</v>
      </c>
      <c r="D73" s="211" t="s">
        <v>547</v>
      </c>
      <c r="E73" s="203" t="s">
        <v>409</v>
      </c>
      <c r="F73" s="207">
        <v>1</v>
      </c>
      <c r="G73" s="425"/>
      <c r="H73" s="172"/>
      <c r="I73" s="172"/>
      <c r="J73" s="425"/>
      <c r="K73" s="425"/>
      <c r="L73" s="425"/>
      <c r="M73" s="425"/>
      <c r="N73" s="425"/>
      <c r="O73" s="207" t="s">
        <v>548</v>
      </c>
      <c r="P73" s="163"/>
      <c r="Q73" s="163"/>
      <c r="R73" s="163"/>
      <c r="S73" s="243"/>
      <c r="T73" s="424" t="s">
        <v>596</v>
      </c>
      <c r="U73" s="245"/>
      <c r="V73" s="2"/>
      <c r="X73" s="393"/>
    </row>
    <row r="74" spans="1:24" s="5" customFormat="1" ht="19.5" customHeight="1">
      <c r="A74" s="272"/>
      <c r="B74" s="258" t="s">
        <v>539</v>
      </c>
      <c r="C74" s="287"/>
      <c r="D74" s="287"/>
      <c r="E74" s="278"/>
      <c r="F74" s="232">
        <f>SUM(F68:F73)</f>
        <v>13</v>
      </c>
      <c r="G74" s="213">
        <f>SUM(G68:G73)</f>
        <v>144</v>
      </c>
      <c r="H74" s="213">
        <f>SUM(H68:H73)</f>
        <v>130</v>
      </c>
      <c r="I74" s="233" t="s">
        <v>582</v>
      </c>
      <c r="J74" s="233" t="s">
        <v>352</v>
      </c>
      <c r="K74" s="233" t="s">
        <v>352</v>
      </c>
      <c r="L74" s="233" t="s">
        <v>352</v>
      </c>
      <c r="M74" s="234" t="s">
        <v>352</v>
      </c>
      <c r="N74" s="234" t="s">
        <v>352</v>
      </c>
      <c r="O74" s="231">
        <v>4</v>
      </c>
      <c r="P74" s="231">
        <v>0</v>
      </c>
      <c r="Q74" s="231">
        <v>0</v>
      </c>
      <c r="R74" s="231">
        <v>4</v>
      </c>
      <c r="S74" s="228"/>
      <c r="T74" s="2"/>
      <c r="U74" s="4"/>
      <c r="V74" s="2"/>
      <c r="W74" s="116"/>
      <c r="X74" s="393"/>
    </row>
    <row r="75" spans="1:24" s="176" customFormat="1" ht="15">
      <c r="A75" s="272"/>
      <c r="B75" s="284" t="s">
        <v>59</v>
      </c>
      <c r="C75" s="414" t="s">
        <v>466</v>
      </c>
      <c r="D75" s="419" t="s">
        <v>462</v>
      </c>
      <c r="E75" s="39" t="s">
        <v>450</v>
      </c>
      <c r="F75" s="207">
        <v>2</v>
      </c>
      <c r="G75" s="207">
        <v>32</v>
      </c>
      <c r="H75" s="207">
        <v>32</v>
      </c>
      <c r="I75" s="179"/>
      <c r="J75" s="179"/>
      <c r="K75" s="179"/>
      <c r="L75" s="179"/>
      <c r="M75" s="179"/>
      <c r="N75" s="179"/>
      <c r="O75" s="179"/>
      <c r="P75" s="2"/>
      <c r="Q75" s="163" t="s">
        <v>510</v>
      </c>
      <c r="R75" s="163"/>
      <c r="S75" s="243"/>
      <c r="T75" s="424" t="s">
        <v>596</v>
      </c>
      <c r="U75" s="245"/>
      <c r="V75" s="2"/>
      <c r="X75" s="393"/>
    </row>
    <row r="76" spans="1:24" s="176" customFormat="1" ht="15">
      <c r="A76" s="272"/>
      <c r="B76" s="285"/>
      <c r="C76" s="80" t="s">
        <v>442</v>
      </c>
      <c r="D76" s="224" t="s">
        <v>565</v>
      </c>
      <c r="E76" s="39" t="s">
        <v>406</v>
      </c>
      <c r="F76" s="207">
        <v>3</v>
      </c>
      <c r="G76" s="207">
        <v>48</v>
      </c>
      <c r="H76" s="207">
        <v>48</v>
      </c>
      <c r="I76" s="179"/>
      <c r="J76" s="179"/>
      <c r="K76" s="179"/>
      <c r="L76" s="179"/>
      <c r="M76" s="207"/>
      <c r="N76" s="207"/>
      <c r="O76" s="207"/>
      <c r="P76" s="207">
        <v>4</v>
      </c>
      <c r="Q76" s="207"/>
      <c r="R76" s="207"/>
      <c r="S76" s="423"/>
      <c r="T76" s="2" t="s">
        <v>595</v>
      </c>
      <c r="U76" s="245"/>
      <c r="V76" s="2"/>
      <c r="X76" s="393"/>
    </row>
    <row r="77" spans="1:24" s="5" customFormat="1" ht="19.5" customHeight="1">
      <c r="A77" s="272"/>
      <c r="B77" s="258" t="s">
        <v>540</v>
      </c>
      <c r="C77" s="287"/>
      <c r="D77" s="287"/>
      <c r="E77" s="278"/>
      <c r="F77" s="213">
        <f>SUM(F75:F76)</f>
        <v>5</v>
      </c>
      <c r="G77" s="213">
        <f>SUM(G75:G76)</f>
        <v>80</v>
      </c>
      <c r="H77" s="213">
        <f>SUM(H75:H76)</f>
        <v>80</v>
      </c>
      <c r="I77" s="233" t="s">
        <v>352</v>
      </c>
      <c r="J77" s="233" t="s">
        <v>352</v>
      </c>
      <c r="K77" s="233" t="s">
        <v>352</v>
      </c>
      <c r="L77" s="233" t="s">
        <v>352</v>
      </c>
      <c r="M77" s="234" t="s">
        <v>352</v>
      </c>
      <c r="N77" s="234" t="s">
        <v>352</v>
      </c>
      <c r="O77" s="231">
        <v>0</v>
      </c>
      <c r="P77" s="231">
        <v>4</v>
      </c>
      <c r="Q77" s="231">
        <v>3</v>
      </c>
      <c r="R77" s="231">
        <v>0</v>
      </c>
      <c r="S77" s="2"/>
      <c r="T77" s="2"/>
      <c r="U77" s="2"/>
      <c r="V77" s="2"/>
      <c r="W77" s="116"/>
      <c r="X77" s="393"/>
    </row>
    <row r="78" spans="1:24" ht="19.5" customHeight="1">
      <c r="A78" s="269"/>
      <c r="B78" s="258" t="s">
        <v>541</v>
      </c>
      <c r="C78" s="287"/>
      <c r="D78" s="287"/>
      <c r="E78" s="278"/>
      <c r="F78" s="399">
        <f>SUM(F74+F77)</f>
        <v>18</v>
      </c>
      <c r="G78" s="399">
        <f>SUM(G74+G77)</f>
        <v>224</v>
      </c>
      <c r="H78" s="400">
        <f>H74+H77</f>
        <v>210</v>
      </c>
      <c r="I78" s="400">
        <v>14</v>
      </c>
      <c r="J78" s="400">
        <v>0</v>
      </c>
      <c r="K78" s="400">
        <v>0</v>
      </c>
      <c r="L78" s="400">
        <v>0</v>
      </c>
      <c r="M78" s="400">
        <v>0</v>
      </c>
      <c r="N78" s="400">
        <v>0</v>
      </c>
      <c r="O78" s="400">
        <v>4</v>
      </c>
      <c r="P78" s="400">
        <v>4</v>
      </c>
      <c r="Q78" s="400">
        <v>3</v>
      </c>
      <c r="R78" s="400">
        <v>4</v>
      </c>
      <c r="S78" s="252"/>
      <c r="T78" s="7"/>
      <c r="U78" s="2"/>
      <c r="V78" s="2"/>
      <c r="W78" s="116"/>
      <c r="X78" s="393"/>
    </row>
    <row r="79" spans="1:22" s="177" customFormat="1" ht="15">
      <c r="A79" s="271" t="s">
        <v>592</v>
      </c>
      <c r="B79" s="301" t="s">
        <v>27</v>
      </c>
      <c r="C79" s="194" t="s">
        <v>529</v>
      </c>
      <c r="D79" s="208" t="s">
        <v>471</v>
      </c>
      <c r="E79" s="203" t="s">
        <v>450</v>
      </c>
      <c r="F79" s="207">
        <v>2</v>
      </c>
      <c r="G79" s="207">
        <v>32</v>
      </c>
      <c r="H79" s="207">
        <v>32</v>
      </c>
      <c r="I79" s="206"/>
      <c r="J79" s="206"/>
      <c r="K79" s="206"/>
      <c r="L79" s="206"/>
      <c r="M79" s="206"/>
      <c r="N79" s="206"/>
      <c r="O79" s="163"/>
      <c r="P79" s="206"/>
      <c r="Q79" s="207"/>
      <c r="R79" s="207">
        <v>3</v>
      </c>
      <c r="S79" s="162"/>
      <c r="T79" s="424" t="s">
        <v>596</v>
      </c>
      <c r="U79" s="246"/>
      <c r="V79" s="200"/>
    </row>
    <row r="80" spans="1:22" s="177" customFormat="1" ht="14.25">
      <c r="A80" s="272"/>
      <c r="B80" s="302"/>
      <c r="C80" s="407" t="s">
        <v>606</v>
      </c>
      <c r="D80" s="426" t="s">
        <v>607</v>
      </c>
      <c r="E80" s="407" t="s">
        <v>608</v>
      </c>
      <c r="F80" s="407">
        <v>2</v>
      </c>
      <c r="G80" s="407">
        <v>32</v>
      </c>
      <c r="H80" s="407">
        <v>32</v>
      </c>
      <c r="I80" s="407"/>
      <c r="J80" s="407"/>
      <c r="K80" s="407"/>
      <c r="L80" s="407"/>
      <c r="M80" s="407"/>
      <c r="N80" s="407"/>
      <c r="O80" s="407"/>
      <c r="P80" s="407"/>
      <c r="Q80" s="407">
        <v>2</v>
      </c>
      <c r="R80" s="407"/>
      <c r="S80" s="407"/>
      <c r="T80" s="407" t="s">
        <v>609</v>
      </c>
      <c r="U80" s="246"/>
      <c r="V80" s="200"/>
    </row>
    <row r="81" spans="1:22" s="176" customFormat="1" ht="15">
      <c r="A81" s="272"/>
      <c r="B81" s="302"/>
      <c r="C81" s="194" t="s">
        <v>470</v>
      </c>
      <c r="D81" s="208" t="s">
        <v>472</v>
      </c>
      <c r="E81" s="203" t="s">
        <v>450</v>
      </c>
      <c r="F81" s="207">
        <v>1.5</v>
      </c>
      <c r="G81" s="207">
        <v>24</v>
      </c>
      <c r="H81" s="207">
        <v>24</v>
      </c>
      <c r="I81" s="206"/>
      <c r="J81" s="206"/>
      <c r="K81" s="206"/>
      <c r="L81" s="206"/>
      <c r="M81" s="206"/>
      <c r="N81" s="206"/>
      <c r="O81" s="163"/>
      <c r="P81" s="206"/>
      <c r="Q81" s="206">
        <v>2</v>
      </c>
      <c r="R81" s="163"/>
      <c r="S81" s="163"/>
      <c r="T81" s="424" t="s">
        <v>596</v>
      </c>
      <c r="U81" s="245"/>
      <c r="V81" s="2"/>
    </row>
    <row r="82" spans="1:22" s="177" customFormat="1" ht="15">
      <c r="A82" s="272"/>
      <c r="B82" s="302"/>
      <c r="C82" s="194" t="s">
        <v>530</v>
      </c>
      <c r="D82" s="205" t="s">
        <v>473</v>
      </c>
      <c r="E82" s="206" t="s">
        <v>517</v>
      </c>
      <c r="F82" s="207">
        <v>2</v>
      </c>
      <c r="G82" s="207">
        <v>32</v>
      </c>
      <c r="H82" s="207">
        <v>32</v>
      </c>
      <c r="I82" s="206"/>
      <c r="J82" s="206"/>
      <c r="K82" s="206"/>
      <c r="L82" s="206"/>
      <c r="M82" s="206"/>
      <c r="N82" s="206"/>
      <c r="O82" s="163"/>
      <c r="P82" s="206"/>
      <c r="Q82" s="207"/>
      <c r="R82" s="207">
        <v>3</v>
      </c>
      <c r="S82" s="162"/>
      <c r="T82" s="424" t="s">
        <v>596</v>
      </c>
      <c r="U82" s="246"/>
      <c r="V82" s="200"/>
    </row>
    <row r="83" spans="1:22" s="177" customFormat="1" ht="15">
      <c r="A83" s="272"/>
      <c r="B83" s="302"/>
      <c r="C83" s="194" t="s">
        <v>531</v>
      </c>
      <c r="D83" s="208" t="s">
        <v>474</v>
      </c>
      <c r="E83" s="203" t="s">
        <v>450</v>
      </c>
      <c r="F83" s="207">
        <v>1.5</v>
      </c>
      <c r="G83" s="207">
        <v>24</v>
      </c>
      <c r="H83" s="207">
        <v>24</v>
      </c>
      <c r="I83" s="206"/>
      <c r="J83" s="206"/>
      <c r="K83" s="206"/>
      <c r="L83" s="206"/>
      <c r="M83" s="206"/>
      <c r="N83" s="206"/>
      <c r="O83" s="163"/>
      <c r="P83" s="206"/>
      <c r="Q83" s="207">
        <v>2</v>
      </c>
      <c r="R83" s="163"/>
      <c r="S83" s="162"/>
      <c r="T83" s="424" t="s">
        <v>596</v>
      </c>
      <c r="U83" s="246"/>
      <c r="V83" s="200"/>
    </row>
    <row r="84" spans="1:22" s="177" customFormat="1" ht="15">
      <c r="A84" s="272"/>
      <c r="B84" s="302"/>
      <c r="C84" s="194" t="s">
        <v>532</v>
      </c>
      <c r="D84" s="208" t="s">
        <v>475</v>
      </c>
      <c r="E84" s="203" t="s">
        <v>450</v>
      </c>
      <c r="F84" s="207">
        <v>2</v>
      </c>
      <c r="G84" s="207">
        <v>32</v>
      </c>
      <c r="H84" s="207">
        <v>32</v>
      </c>
      <c r="I84" s="206"/>
      <c r="J84" s="206"/>
      <c r="K84" s="206"/>
      <c r="L84" s="206"/>
      <c r="M84" s="206"/>
      <c r="N84" s="206"/>
      <c r="O84" s="163"/>
      <c r="P84" s="206"/>
      <c r="Q84" s="207"/>
      <c r="R84" s="207">
        <v>3</v>
      </c>
      <c r="S84" s="162"/>
      <c r="T84" s="424" t="s">
        <v>596</v>
      </c>
      <c r="U84" s="246"/>
      <c r="V84" s="200"/>
    </row>
    <row r="85" spans="1:22" s="177" customFormat="1" ht="15">
      <c r="A85" s="272"/>
      <c r="B85" s="302"/>
      <c r="C85" s="194" t="s">
        <v>533</v>
      </c>
      <c r="D85" s="208" t="s">
        <v>476</v>
      </c>
      <c r="E85" s="203" t="s">
        <v>450</v>
      </c>
      <c r="F85" s="207">
        <v>2</v>
      </c>
      <c r="G85" s="207">
        <v>32</v>
      </c>
      <c r="H85" s="207">
        <v>32</v>
      </c>
      <c r="I85" s="206"/>
      <c r="J85" s="206"/>
      <c r="K85" s="206"/>
      <c r="L85" s="206"/>
      <c r="M85" s="206"/>
      <c r="N85" s="206"/>
      <c r="O85" s="163"/>
      <c r="P85" s="206">
        <v>2</v>
      </c>
      <c r="Q85" s="163"/>
      <c r="R85" s="163"/>
      <c r="S85" s="162"/>
      <c r="T85" s="424" t="s">
        <v>596</v>
      </c>
      <c r="U85" s="246"/>
      <c r="V85" s="200"/>
    </row>
    <row r="86" spans="1:22" s="177" customFormat="1" ht="15">
      <c r="A86" s="272"/>
      <c r="B86" s="302"/>
      <c r="C86" s="194" t="s">
        <v>534</v>
      </c>
      <c r="D86" s="208" t="s">
        <v>477</v>
      </c>
      <c r="E86" s="203" t="s">
        <v>450</v>
      </c>
      <c r="F86" s="207">
        <v>1.5</v>
      </c>
      <c r="G86" s="207">
        <v>24</v>
      </c>
      <c r="H86" s="207">
        <v>24</v>
      </c>
      <c r="I86" s="206"/>
      <c r="J86" s="206"/>
      <c r="K86" s="206"/>
      <c r="L86" s="206"/>
      <c r="M86" s="206"/>
      <c r="N86" s="206"/>
      <c r="O86" s="163"/>
      <c r="P86" s="206"/>
      <c r="Q86" s="207">
        <v>3</v>
      </c>
      <c r="R86" s="207"/>
      <c r="S86" s="162"/>
      <c r="T86" s="424" t="s">
        <v>596</v>
      </c>
      <c r="U86" s="246"/>
      <c r="V86" s="200"/>
    </row>
    <row r="87" spans="1:22" s="177" customFormat="1" ht="15">
      <c r="A87" s="272"/>
      <c r="B87" s="302"/>
      <c r="C87" s="194" t="s">
        <v>535</v>
      </c>
      <c r="D87" s="208" t="s">
        <v>478</v>
      </c>
      <c r="E87" s="203" t="s">
        <v>450</v>
      </c>
      <c r="F87" s="207">
        <v>2</v>
      </c>
      <c r="G87" s="207">
        <v>32</v>
      </c>
      <c r="H87" s="207">
        <v>32</v>
      </c>
      <c r="I87" s="206"/>
      <c r="J87" s="206"/>
      <c r="K87" s="206"/>
      <c r="L87" s="206"/>
      <c r="M87" s="206"/>
      <c r="N87" s="206"/>
      <c r="O87" s="163"/>
      <c r="P87" s="206"/>
      <c r="Q87" s="207"/>
      <c r="R87" s="207">
        <v>3</v>
      </c>
      <c r="S87" s="162"/>
      <c r="T87" s="424" t="s">
        <v>596</v>
      </c>
      <c r="U87" s="246"/>
      <c r="V87" s="200"/>
    </row>
    <row r="88" spans="1:22" s="177" customFormat="1" ht="18.75" customHeight="1">
      <c r="A88" s="272"/>
      <c r="B88" s="302"/>
      <c r="C88" s="194" t="s">
        <v>536</v>
      </c>
      <c r="D88" s="208" t="s">
        <v>479</v>
      </c>
      <c r="E88" s="203" t="s">
        <v>450</v>
      </c>
      <c r="F88" s="207">
        <v>1</v>
      </c>
      <c r="G88" s="207">
        <v>16</v>
      </c>
      <c r="H88" s="207">
        <v>16</v>
      </c>
      <c r="I88" s="206"/>
      <c r="J88" s="206"/>
      <c r="K88" s="206"/>
      <c r="L88" s="206"/>
      <c r="M88" s="206"/>
      <c r="N88" s="206"/>
      <c r="O88" s="163"/>
      <c r="P88" s="206"/>
      <c r="Q88" s="207">
        <v>1</v>
      </c>
      <c r="R88" s="163"/>
      <c r="S88" s="162"/>
      <c r="T88" s="424" t="s">
        <v>596</v>
      </c>
      <c r="U88" s="246"/>
      <c r="V88" s="200"/>
    </row>
    <row r="89" spans="1:24" s="5" customFormat="1" ht="13.5">
      <c r="A89" s="272"/>
      <c r="B89" s="303"/>
      <c r="C89" s="414" t="s">
        <v>467</v>
      </c>
      <c r="D89" s="419" t="s">
        <v>463</v>
      </c>
      <c r="E89" s="39" t="s">
        <v>406</v>
      </c>
      <c r="F89" s="207">
        <v>2</v>
      </c>
      <c r="G89" s="207">
        <v>32</v>
      </c>
      <c r="H89" s="207">
        <v>32</v>
      </c>
      <c r="I89" s="179"/>
      <c r="J89" s="179"/>
      <c r="K89" s="179"/>
      <c r="L89" s="179"/>
      <c r="M89" s="179"/>
      <c r="N89" s="179"/>
      <c r="O89" s="206">
        <v>2</v>
      </c>
      <c r="Q89" s="209"/>
      <c r="R89" s="209"/>
      <c r="S89" s="2"/>
      <c r="T89" s="424" t="s">
        <v>596</v>
      </c>
      <c r="U89" s="4"/>
      <c r="V89" s="2"/>
      <c r="W89" s="116"/>
      <c r="X89" s="427"/>
    </row>
    <row r="90" spans="1:24" ht="19.5" customHeight="1">
      <c r="A90" s="272"/>
      <c r="B90" s="297" t="s">
        <v>573</v>
      </c>
      <c r="C90" s="287"/>
      <c r="D90" s="287"/>
      <c r="E90" s="278"/>
      <c r="F90" s="399">
        <v>5</v>
      </c>
      <c r="G90" s="399">
        <v>80</v>
      </c>
      <c r="H90" s="400">
        <v>80</v>
      </c>
      <c r="I90" s="400">
        <v>0</v>
      </c>
      <c r="J90" s="400">
        <v>0</v>
      </c>
      <c r="K90" s="400">
        <v>0</v>
      </c>
      <c r="L90" s="400">
        <v>0</v>
      </c>
      <c r="M90" s="400">
        <v>0</v>
      </c>
      <c r="N90" s="400">
        <v>0</v>
      </c>
      <c r="O90" s="400">
        <v>0</v>
      </c>
      <c r="P90" s="400">
        <v>2</v>
      </c>
      <c r="Q90" s="400">
        <v>2</v>
      </c>
      <c r="R90" s="400">
        <v>2</v>
      </c>
      <c r="S90" s="3"/>
      <c r="T90" s="2"/>
      <c r="U90" s="4"/>
      <c r="V90" s="2"/>
      <c r="W90" s="116"/>
      <c r="X90" s="427"/>
    </row>
    <row r="91" spans="1:256" ht="14.25">
      <c r="A91" s="179"/>
      <c r="B91" s="179"/>
      <c r="C91" s="206" t="s">
        <v>605</v>
      </c>
      <c r="D91" s="415" t="s">
        <v>521</v>
      </c>
      <c r="E91" s="39" t="s">
        <v>409</v>
      </c>
      <c r="F91" s="179">
        <v>1</v>
      </c>
      <c r="G91" s="179"/>
      <c r="H91" s="179"/>
      <c r="I91" s="179"/>
      <c r="J91" s="179"/>
      <c r="K91" s="179"/>
      <c r="L91" s="179"/>
      <c r="M91" s="179"/>
      <c r="N91" s="179"/>
      <c r="O91" s="179"/>
      <c r="P91" s="163"/>
      <c r="Q91" s="163"/>
      <c r="R91" s="179" t="s">
        <v>513</v>
      </c>
      <c r="S91" s="179"/>
      <c r="T91" s="424" t="s">
        <v>596</v>
      </c>
      <c r="U91" s="247"/>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179"/>
      <c r="BU91" s="179"/>
      <c r="BV91" s="179"/>
      <c r="BW91" s="179"/>
      <c r="BX91" s="179"/>
      <c r="BY91" s="179"/>
      <c r="BZ91" s="179"/>
      <c r="CA91" s="179"/>
      <c r="CB91" s="179"/>
      <c r="CC91" s="179"/>
      <c r="CD91" s="179"/>
      <c r="CE91" s="179"/>
      <c r="CF91" s="179"/>
      <c r="CG91" s="179"/>
      <c r="CH91" s="179"/>
      <c r="CI91" s="179"/>
      <c r="CJ91" s="179"/>
      <c r="CK91" s="179"/>
      <c r="CL91" s="179"/>
      <c r="CM91" s="179"/>
      <c r="CN91" s="179"/>
      <c r="CO91" s="179"/>
      <c r="CP91" s="179"/>
      <c r="CQ91" s="179"/>
      <c r="CR91" s="179"/>
      <c r="CS91" s="179"/>
      <c r="CT91" s="179"/>
      <c r="CU91" s="179"/>
      <c r="CV91" s="179"/>
      <c r="CW91" s="179"/>
      <c r="CX91" s="179"/>
      <c r="CY91" s="179"/>
      <c r="CZ91" s="179"/>
      <c r="DA91" s="179"/>
      <c r="DB91" s="179"/>
      <c r="DC91" s="179"/>
      <c r="DD91" s="179"/>
      <c r="DE91" s="179"/>
      <c r="DF91" s="179"/>
      <c r="DG91" s="179"/>
      <c r="DH91" s="179"/>
      <c r="DI91" s="179"/>
      <c r="DJ91" s="179"/>
      <c r="DK91" s="179"/>
      <c r="DL91" s="179"/>
      <c r="DM91" s="179"/>
      <c r="DN91" s="179"/>
      <c r="DO91" s="179"/>
      <c r="DP91" s="179"/>
      <c r="DQ91" s="179"/>
      <c r="DR91" s="179"/>
      <c r="DS91" s="179"/>
      <c r="DT91" s="179"/>
      <c r="DU91" s="179"/>
      <c r="DV91" s="179"/>
      <c r="DW91" s="179"/>
      <c r="DX91" s="179"/>
      <c r="DY91" s="179"/>
      <c r="DZ91" s="179"/>
      <c r="EA91" s="179"/>
      <c r="EB91" s="179"/>
      <c r="EC91" s="179"/>
      <c r="ED91" s="179"/>
      <c r="EE91" s="179"/>
      <c r="EF91" s="179"/>
      <c r="EG91" s="179"/>
      <c r="EH91" s="179"/>
      <c r="EI91" s="179"/>
      <c r="EJ91" s="179"/>
      <c r="EK91" s="179"/>
      <c r="EL91" s="179"/>
      <c r="EM91" s="179"/>
      <c r="EN91" s="179"/>
      <c r="EO91" s="179"/>
      <c r="EP91" s="179"/>
      <c r="EQ91" s="179"/>
      <c r="ER91" s="179"/>
      <c r="ES91" s="179"/>
      <c r="ET91" s="179"/>
      <c r="EU91" s="179"/>
      <c r="EV91" s="179"/>
      <c r="EW91" s="179"/>
      <c r="EX91" s="179"/>
      <c r="EY91" s="179"/>
      <c r="EZ91" s="179"/>
      <c r="FA91" s="179"/>
      <c r="FB91" s="179"/>
      <c r="FC91" s="179"/>
      <c r="FD91" s="179"/>
      <c r="FE91" s="179"/>
      <c r="FF91" s="179"/>
      <c r="FG91" s="179"/>
      <c r="FH91" s="179"/>
      <c r="FI91" s="179"/>
      <c r="FJ91" s="179"/>
      <c r="FK91" s="179"/>
      <c r="FL91" s="179"/>
      <c r="FM91" s="179"/>
      <c r="FN91" s="179"/>
      <c r="FO91" s="179"/>
      <c r="FP91" s="179"/>
      <c r="FQ91" s="179"/>
      <c r="FR91" s="179"/>
      <c r="FS91" s="179"/>
      <c r="FT91" s="179"/>
      <c r="FU91" s="179"/>
      <c r="FV91" s="179"/>
      <c r="FW91" s="179"/>
      <c r="FX91" s="179"/>
      <c r="FY91" s="179"/>
      <c r="FZ91" s="179"/>
      <c r="GA91" s="179"/>
      <c r="GB91" s="179"/>
      <c r="GC91" s="179"/>
      <c r="GD91" s="179"/>
      <c r="GE91" s="179"/>
      <c r="GF91" s="179"/>
      <c r="GG91" s="179"/>
      <c r="GH91" s="179"/>
      <c r="GI91" s="179"/>
      <c r="GJ91" s="179"/>
      <c r="GK91" s="179"/>
      <c r="GL91" s="179"/>
      <c r="GM91" s="179"/>
      <c r="GN91" s="179"/>
      <c r="GO91" s="179"/>
      <c r="GP91" s="179"/>
      <c r="GQ91" s="179"/>
      <c r="GR91" s="179"/>
      <c r="GS91" s="179"/>
      <c r="GT91" s="179"/>
      <c r="GU91" s="179"/>
      <c r="GV91" s="179"/>
      <c r="GW91" s="179"/>
      <c r="GX91" s="179"/>
      <c r="GY91" s="179"/>
      <c r="GZ91" s="179"/>
      <c r="HA91" s="179"/>
      <c r="HB91" s="179"/>
      <c r="HC91" s="179"/>
      <c r="HD91" s="179"/>
      <c r="HE91" s="179"/>
      <c r="HF91" s="179"/>
      <c r="HG91" s="179"/>
      <c r="HH91" s="179"/>
      <c r="HI91" s="179"/>
      <c r="HJ91" s="179"/>
      <c r="HK91" s="179"/>
      <c r="HL91" s="179"/>
      <c r="HM91" s="179"/>
      <c r="HN91" s="179"/>
      <c r="HO91" s="179"/>
      <c r="HP91" s="179"/>
      <c r="HQ91" s="179"/>
      <c r="HR91" s="179"/>
      <c r="HS91" s="179"/>
      <c r="HT91" s="179"/>
      <c r="HU91" s="179"/>
      <c r="HV91" s="179"/>
      <c r="HW91" s="179"/>
      <c r="HX91" s="179"/>
      <c r="HY91" s="179"/>
      <c r="HZ91" s="179"/>
      <c r="IA91" s="179"/>
      <c r="IB91" s="179"/>
      <c r="IC91" s="179"/>
      <c r="ID91" s="179"/>
      <c r="IE91" s="179"/>
      <c r="IF91" s="179"/>
      <c r="IG91" s="179"/>
      <c r="IH91" s="179"/>
      <c r="II91" s="179"/>
      <c r="IJ91" s="179"/>
      <c r="IK91" s="179"/>
      <c r="IL91" s="179"/>
      <c r="IM91" s="179"/>
      <c r="IN91" s="179"/>
      <c r="IO91" s="179"/>
      <c r="IP91" s="179"/>
      <c r="IQ91" s="179"/>
      <c r="IR91" s="179"/>
      <c r="IS91" s="179"/>
      <c r="IT91" s="179"/>
      <c r="IU91" s="179"/>
      <c r="IV91" s="179"/>
    </row>
    <row r="92" spans="1:21" s="229" customFormat="1" ht="12.75">
      <c r="A92" s="279" t="s">
        <v>586</v>
      </c>
      <c r="B92" s="282" t="s">
        <v>572</v>
      </c>
      <c r="C92" s="206" t="s">
        <v>604</v>
      </c>
      <c r="D92" s="195" t="s">
        <v>469</v>
      </c>
      <c r="E92" s="39" t="s">
        <v>450</v>
      </c>
      <c r="F92" s="179">
        <v>1</v>
      </c>
      <c r="G92" s="179"/>
      <c r="H92" s="179"/>
      <c r="I92" s="179"/>
      <c r="J92" s="179"/>
      <c r="K92" s="179"/>
      <c r="L92" s="179"/>
      <c r="M92" s="179"/>
      <c r="N92" s="179"/>
      <c r="O92" s="179"/>
      <c r="P92" s="163"/>
      <c r="Q92" s="163"/>
      <c r="R92" s="163"/>
      <c r="S92" s="179" t="s">
        <v>513</v>
      </c>
      <c r="T92" s="424" t="s">
        <v>596</v>
      </c>
      <c r="U92" s="248"/>
    </row>
    <row r="93" spans="1:22" s="229" customFormat="1" ht="12.75">
      <c r="A93" s="280"/>
      <c r="B93" s="282"/>
      <c r="C93" s="208" t="s">
        <v>635</v>
      </c>
      <c r="D93" s="415" t="s">
        <v>524</v>
      </c>
      <c r="E93" s="39" t="s">
        <v>409</v>
      </c>
      <c r="F93" s="407">
        <v>16</v>
      </c>
      <c r="G93" s="179"/>
      <c r="H93" s="179"/>
      <c r="I93" s="407"/>
      <c r="J93" s="407"/>
      <c r="K93" s="407"/>
      <c r="L93" s="407"/>
      <c r="M93" s="407"/>
      <c r="N93" s="407"/>
      <c r="O93" s="407"/>
      <c r="P93" s="163"/>
      <c r="Q93" s="163"/>
      <c r="R93" s="163"/>
      <c r="S93" s="163" t="s">
        <v>516</v>
      </c>
      <c r="T93" s="424" t="s">
        <v>596</v>
      </c>
      <c r="U93" s="248"/>
      <c r="V93" s="230"/>
    </row>
    <row r="94" spans="1:22" s="229" customFormat="1" ht="22.5" customHeight="1">
      <c r="A94" s="281"/>
      <c r="B94" s="428" t="s">
        <v>574</v>
      </c>
      <c r="C94" s="429"/>
      <c r="D94" s="430"/>
      <c r="E94" s="431"/>
      <c r="F94" s="432">
        <f>SUM(F91:F93)</f>
        <v>18</v>
      </c>
      <c r="G94" s="432">
        <f aca="true" t="shared" si="0" ref="G94:S94">SUM(G92:G93)</f>
        <v>0</v>
      </c>
      <c r="H94" s="433">
        <f t="shared" si="0"/>
        <v>0</v>
      </c>
      <c r="I94" s="433">
        <f t="shared" si="0"/>
        <v>0</v>
      </c>
      <c r="J94" s="433">
        <f t="shared" si="0"/>
        <v>0</v>
      </c>
      <c r="K94" s="433">
        <f t="shared" si="0"/>
        <v>0</v>
      </c>
      <c r="L94" s="433">
        <f t="shared" si="0"/>
        <v>0</v>
      </c>
      <c r="M94" s="433">
        <f t="shared" si="0"/>
        <v>0</v>
      </c>
      <c r="N94" s="433">
        <f t="shared" si="0"/>
        <v>0</v>
      </c>
      <c r="O94" s="433">
        <f t="shared" si="0"/>
        <v>0</v>
      </c>
      <c r="P94" s="433">
        <f t="shared" si="0"/>
        <v>0</v>
      </c>
      <c r="Q94" s="433">
        <f t="shared" si="0"/>
        <v>0</v>
      </c>
      <c r="R94" s="433">
        <f t="shared" si="0"/>
        <v>0</v>
      </c>
      <c r="S94" s="433">
        <f t="shared" si="0"/>
        <v>0</v>
      </c>
      <c r="T94" s="165"/>
      <c r="U94" s="434"/>
      <c r="V94" s="230"/>
    </row>
    <row r="95" s="2" customFormat="1" ht="19.5" customHeight="1">
      <c r="U95" s="4"/>
    </row>
    <row r="96" spans="1:24" ht="64.5" customHeight="1">
      <c r="A96" s="231" t="s">
        <v>311</v>
      </c>
      <c r="B96" s="297" t="s">
        <v>312</v>
      </c>
      <c r="C96" s="287"/>
      <c r="D96" s="287"/>
      <c r="E96" s="278"/>
      <c r="F96" s="235">
        <v>10</v>
      </c>
      <c r="G96" s="3"/>
      <c r="H96" s="3"/>
      <c r="I96" s="2"/>
      <c r="J96" s="2"/>
      <c r="K96" s="14" t="s">
        <v>584</v>
      </c>
      <c r="L96" s="14" t="s">
        <v>584</v>
      </c>
      <c r="M96" s="14" t="s">
        <v>584</v>
      </c>
      <c r="N96" s="14" t="s">
        <v>584</v>
      </c>
      <c r="O96" s="14" t="s">
        <v>584</v>
      </c>
      <c r="P96" s="14" t="s">
        <v>584</v>
      </c>
      <c r="Q96" s="14" t="s">
        <v>584</v>
      </c>
      <c r="R96" s="14" t="s">
        <v>584</v>
      </c>
      <c r="S96" s="8"/>
      <c r="T96" s="242"/>
      <c r="U96" s="7"/>
      <c r="V96" s="7" t="s">
        <v>313</v>
      </c>
      <c r="W96" s="116"/>
      <c r="X96" s="427"/>
    </row>
    <row r="97" spans="1:22" s="440" customFormat="1" ht="22.5" customHeight="1">
      <c r="A97" s="228"/>
      <c r="B97" s="435" t="s">
        <v>583</v>
      </c>
      <c r="C97" s="429"/>
      <c r="D97" s="430"/>
      <c r="E97" s="431"/>
      <c r="F97" s="432">
        <f>SUM(F96:F96)</f>
        <v>10</v>
      </c>
      <c r="G97" s="432">
        <v>0</v>
      </c>
      <c r="H97" s="436">
        <f aca="true" t="shared" si="1" ref="H97:R97">SUM(H96:H96)</f>
        <v>0</v>
      </c>
      <c r="I97" s="436">
        <f t="shared" si="1"/>
        <v>0</v>
      </c>
      <c r="J97" s="436">
        <f t="shared" si="1"/>
        <v>0</v>
      </c>
      <c r="K97" s="436">
        <f t="shared" si="1"/>
        <v>0</v>
      </c>
      <c r="L97" s="436">
        <f t="shared" si="1"/>
        <v>0</v>
      </c>
      <c r="M97" s="436">
        <f t="shared" si="1"/>
        <v>0</v>
      </c>
      <c r="N97" s="436">
        <f t="shared" si="1"/>
        <v>0</v>
      </c>
      <c r="O97" s="436">
        <f t="shared" si="1"/>
        <v>0</v>
      </c>
      <c r="P97" s="436">
        <f t="shared" si="1"/>
        <v>0</v>
      </c>
      <c r="Q97" s="436">
        <f t="shared" si="1"/>
        <v>0</v>
      </c>
      <c r="R97" s="436">
        <f t="shared" si="1"/>
        <v>0</v>
      </c>
      <c r="S97" s="437">
        <v>0</v>
      </c>
      <c r="T97" s="438"/>
      <c r="U97" s="438"/>
      <c r="V97" s="439"/>
    </row>
    <row r="98" spans="1:23" ht="19.5" customHeight="1">
      <c r="A98" s="298" t="s">
        <v>397</v>
      </c>
      <c r="B98" s="299"/>
      <c r="C98" s="299"/>
      <c r="D98" s="299"/>
      <c r="E98" s="300"/>
      <c r="F98" s="236">
        <f>SUM(F26+F31+F46+F51+F59+F67+F78+F90+F94+F97)</f>
        <v>190.5</v>
      </c>
      <c r="G98" s="236">
        <f>SUM(G26+G31+G46+G51+G59+G67+G78+G90+G94+G97)</f>
        <v>2414</v>
      </c>
      <c r="H98" s="236">
        <f>SUM(H26+H31+H46+H51+H59+H67+H78+H90+H94+H97)</f>
        <v>2046</v>
      </c>
      <c r="I98" s="237">
        <f>SUM(I26+I31+I46+I51+I59+I67+I78+I90+I94+I97)</f>
        <v>102</v>
      </c>
      <c r="J98" s="237">
        <f>SUM(J26+J31+J46+J51+J59+J67+J78+J90+J94+J97)</f>
        <v>90</v>
      </c>
      <c r="K98" s="236">
        <v>90</v>
      </c>
      <c r="L98" s="237">
        <f>SUM(L26+L31+L46+L51+L59+L67+L78+L90+L94+L97)</f>
        <v>19</v>
      </c>
      <c r="M98" s="237">
        <f>SUM(M26+M31+M46+M51+M59+M67+M78+M90+M94+M97)</f>
        <v>30</v>
      </c>
      <c r="N98" s="236">
        <f>SUM(N26+N31+N46+N59+N67+N78+N90+N94+N97)</f>
        <v>23</v>
      </c>
      <c r="O98" s="236">
        <f>SUM(O26+O31+O46+O51+O59+O67+O78+O90+O94+O97)</f>
        <v>28</v>
      </c>
      <c r="P98" s="236">
        <f>SUM(P26+P31+P46+P51+P59+P67+P78+P90+P94+P97)</f>
        <v>19</v>
      </c>
      <c r="Q98" s="236">
        <f>SUM(Q26+Q31+Q46+Q51+Q59+Q67+Q78+Q90+Q94+Q97)</f>
        <v>25</v>
      </c>
      <c r="R98" s="236">
        <f>SUM(R26+R31+R46+R51+R59+R67+R78+R90+R94+R97)</f>
        <v>16</v>
      </c>
      <c r="S98" s="236">
        <v>0</v>
      </c>
      <c r="T98" s="2"/>
      <c r="U98" s="2"/>
      <c r="V98" s="2"/>
      <c r="W98" s="116"/>
    </row>
    <row r="99" spans="1:23" ht="24.75" customHeight="1">
      <c r="A99" s="304" t="s">
        <v>300</v>
      </c>
      <c r="B99" s="304"/>
      <c r="C99" s="304"/>
      <c r="D99" s="304"/>
      <c r="E99" s="304"/>
      <c r="F99" s="304"/>
      <c r="G99" s="304"/>
      <c r="H99" s="304"/>
      <c r="I99" s="304"/>
      <c r="J99" s="304"/>
      <c r="K99" s="304"/>
      <c r="L99" s="304"/>
      <c r="M99" s="304"/>
      <c r="N99" s="304"/>
      <c r="O99" s="304"/>
      <c r="P99" s="304"/>
      <c r="Q99" s="304"/>
      <c r="R99" s="304"/>
      <c r="S99" s="304"/>
      <c r="T99" s="304"/>
      <c r="U99" s="304"/>
      <c r="V99" s="304"/>
      <c r="W99" s="121"/>
    </row>
    <row r="100" spans="1:23" ht="30" customHeight="1">
      <c r="A100" s="259" t="s">
        <v>299</v>
      </c>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114"/>
    </row>
    <row r="101" spans="1:23" ht="30.75" customHeight="1">
      <c r="A101" s="259" t="s">
        <v>106</v>
      </c>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115"/>
    </row>
    <row r="103" spans="3:23" ht="45" customHeight="1">
      <c r="C103" s="441" t="s">
        <v>307</v>
      </c>
      <c r="D103" s="442"/>
      <c r="E103" s="442"/>
      <c r="F103" s="442"/>
      <c r="G103" s="442"/>
      <c r="H103" s="442"/>
      <c r="I103" s="442"/>
      <c r="J103" s="442"/>
      <c r="K103" s="442"/>
      <c r="L103" s="442"/>
      <c r="M103" s="442"/>
      <c r="N103" s="442"/>
      <c r="O103" s="442"/>
      <c r="P103" s="442"/>
      <c r="Q103" s="442"/>
      <c r="R103" s="442"/>
      <c r="S103" s="442"/>
      <c r="T103" s="442"/>
      <c r="U103" s="442"/>
      <c r="V103" s="442"/>
      <c r="W103" s="443"/>
    </row>
    <row r="104" spans="3:23" ht="25.5" customHeight="1">
      <c r="C104" s="442"/>
      <c r="D104" s="442"/>
      <c r="E104" s="442"/>
      <c r="F104" s="442"/>
      <c r="G104" s="442"/>
      <c r="H104" s="442"/>
      <c r="I104" s="442"/>
      <c r="J104" s="442"/>
      <c r="K104" s="442"/>
      <c r="L104" s="442"/>
      <c r="M104" s="442"/>
      <c r="N104" s="442"/>
      <c r="O104" s="442"/>
      <c r="P104" s="442"/>
      <c r="Q104" s="442"/>
      <c r="R104" s="442"/>
      <c r="S104" s="442"/>
      <c r="T104" s="442"/>
      <c r="U104" s="442"/>
      <c r="V104" s="442"/>
      <c r="W104" s="443"/>
    </row>
    <row r="105" spans="3:10" ht="14.25">
      <c r="C105" s="192"/>
      <c r="D105" s="193"/>
      <c r="E105" s="202"/>
      <c r="F105" s="201"/>
      <c r="G105" s="201"/>
      <c r="H105" s="201"/>
      <c r="I105" s="202"/>
      <c r="J105" s="202"/>
    </row>
    <row r="106" ht="15.75">
      <c r="D106" s="193"/>
    </row>
  </sheetData>
  <sheetProtection/>
  <mergeCells count="67">
    <mergeCell ref="A99:V99"/>
    <mergeCell ref="B97:D97"/>
    <mergeCell ref="Y6:Y30"/>
    <mergeCell ref="X6:X25"/>
    <mergeCell ref="B46:E46"/>
    <mergeCell ref="B56:E56"/>
    <mergeCell ref="X27:X31"/>
    <mergeCell ref="B41:B44"/>
    <mergeCell ref="B74:E74"/>
    <mergeCell ref="A68:A78"/>
    <mergeCell ref="C103:V104"/>
    <mergeCell ref="X32:X78"/>
    <mergeCell ref="B31:E31"/>
    <mergeCell ref="B66:E66"/>
    <mergeCell ref="B96:E96"/>
    <mergeCell ref="A98:E98"/>
    <mergeCell ref="A100:V100"/>
    <mergeCell ref="B59:E59"/>
    <mergeCell ref="B79:B89"/>
    <mergeCell ref="B90:E90"/>
    <mergeCell ref="A101:V101"/>
    <mergeCell ref="B68:B73"/>
    <mergeCell ref="X3:X5"/>
    <mergeCell ref="U3:U5"/>
    <mergeCell ref="G3:G5"/>
    <mergeCell ref="H3:K3"/>
    <mergeCell ref="K4:K5"/>
    <mergeCell ref="V28:V30"/>
    <mergeCell ref="H4:H5"/>
    <mergeCell ref="B27:B30"/>
    <mergeCell ref="I4:I5"/>
    <mergeCell ref="B78:E78"/>
    <mergeCell ref="A3:B5"/>
    <mergeCell ref="F3:F5"/>
    <mergeCell ref="E3:E5"/>
    <mergeCell ref="D3:D5"/>
    <mergeCell ref="A60:A67"/>
    <mergeCell ref="B75:B76"/>
    <mergeCell ref="B26:E26"/>
    <mergeCell ref="B77:E77"/>
    <mergeCell ref="C3:C5"/>
    <mergeCell ref="B40:E40"/>
    <mergeCell ref="A52:A59"/>
    <mergeCell ref="A6:A26"/>
    <mergeCell ref="A27:A31"/>
    <mergeCell ref="A32:A45"/>
    <mergeCell ref="B51:E51"/>
    <mergeCell ref="A1:C1"/>
    <mergeCell ref="B58:E58"/>
    <mergeCell ref="A2:V2"/>
    <mergeCell ref="B45:E45"/>
    <mergeCell ref="B32:B39"/>
    <mergeCell ref="A47:A51"/>
    <mergeCell ref="B6:B25"/>
    <mergeCell ref="T3:T5"/>
    <mergeCell ref="J4:J5"/>
    <mergeCell ref="V3:V5"/>
    <mergeCell ref="A92:A94"/>
    <mergeCell ref="B92:B93"/>
    <mergeCell ref="B94:D94"/>
    <mergeCell ref="L3:S3"/>
    <mergeCell ref="B47:B50"/>
    <mergeCell ref="B60:B63"/>
    <mergeCell ref="B64:E64"/>
    <mergeCell ref="B52:B55"/>
    <mergeCell ref="A79:A90"/>
    <mergeCell ref="B67:E67"/>
  </mergeCells>
  <printOptions/>
  <pageMargins left="0.7480314960629921" right="0.3937007874015748" top="0.17" bottom="0.34" header="0.17" footer="0.16"/>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Y116"/>
  <sheetViews>
    <sheetView zoomScalePageLayoutView="0" workbookViewId="0" topLeftCell="A1">
      <selection activeCell="AA20" sqref="AA20"/>
    </sheetView>
  </sheetViews>
  <sheetFormatPr defaultColWidth="9.00390625" defaultRowHeight="14.25"/>
  <cols>
    <col min="1" max="1" width="4.00390625" style="25" customWidth="1"/>
    <col min="2" max="2" width="2.375" style="25" customWidth="1"/>
    <col min="3" max="3" width="9.375" style="28" customWidth="1"/>
    <col min="4" max="4" width="20.875" style="29" customWidth="1"/>
    <col min="5" max="5" width="4.00390625" style="29" customWidth="1"/>
    <col min="6" max="6" width="3.875" style="26" customWidth="1"/>
    <col min="7" max="7" width="4.125" style="26" customWidth="1"/>
    <col min="8" max="8" width="3.25390625" style="26" customWidth="1"/>
    <col min="9" max="10" width="3.625" style="25" customWidth="1"/>
    <col min="11" max="11" width="3.50390625" style="25" customWidth="1"/>
    <col min="12" max="19" width="3.125" style="25" customWidth="1"/>
    <col min="20" max="20" width="3.875" style="25" customWidth="1"/>
    <col min="21" max="21" width="4.625" style="25" customWidth="1"/>
    <col min="22" max="22" width="9.625" style="25" customWidth="1"/>
    <col min="23" max="23" width="5.875" style="1" customWidth="1"/>
    <col min="24" max="24" width="9.00390625" style="1" customWidth="1"/>
    <col min="25" max="25" width="9.875" style="1" customWidth="1"/>
    <col min="26" max="16384" width="9.00390625" style="1" customWidth="1"/>
  </cols>
  <sheetData>
    <row r="1" spans="1:3" ht="15.75" customHeight="1">
      <c r="A1" s="273" t="s">
        <v>395</v>
      </c>
      <c r="B1" s="274"/>
      <c r="C1" s="274"/>
    </row>
    <row r="2" spans="1:22" ht="33" customHeight="1">
      <c r="A2" s="276" t="s">
        <v>335</v>
      </c>
      <c r="B2" s="276"/>
      <c r="C2" s="276"/>
      <c r="D2" s="276"/>
      <c r="E2" s="276"/>
      <c r="F2" s="276"/>
      <c r="G2" s="276"/>
      <c r="H2" s="276"/>
      <c r="I2" s="276"/>
      <c r="J2" s="276"/>
      <c r="K2" s="276"/>
      <c r="L2" s="276"/>
      <c r="M2" s="276"/>
      <c r="N2" s="276"/>
      <c r="O2" s="276"/>
      <c r="P2" s="276"/>
      <c r="Q2" s="276"/>
      <c r="R2" s="276"/>
      <c r="S2" s="276"/>
      <c r="T2" s="276"/>
      <c r="U2" s="276"/>
      <c r="V2" s="276"/>
    </row>
    <row r="3" spans="1:24" s="5" customFormat="1" ht="19.5" customHeight="1">
      <c r="A3" s="283" t="s">
        <v>61</v>
      </c>
      <c r="B3" s="283"/>
      <c r="C3" s="266" t="s">
        <v>62</v>
      </c>
      <c r="D3" s="283" t="s">
        <v>0</v>
      </c>
      <c r="E3" s="283" t="s">
        <v>63</v>
      </c>
      <c r="F3" s="270" t="s">
        <v>64</v>
      </c>
      <c r="G3" s="288" t="s">
        <v>65</v>
      </c>
      <c r="H3" s="291" t="s">
        <v>66</v>
      </c>
      <c r="I3" s="292"/>
      <c r="J3" s="292"/>
      <c r="K3" s="293"/>
      <c r="L3" s="283" t="s">
        <v>1</v>
      </c>
      <c r="M3" s="283"/>
      <c r="N3" s="283"/>
      <c r="O3" s="283"/>
      <c r="P3" s="283"/>
      <c r="Q3" s="283"/>
      <c r="R3" s="283"/>
      <c r="S3" s="283"/>
      <c r="T3" s="283" t="s">
        <v>353</v>
      </c>
      <c r="U3" s="264" t="s">
        <v>294</v>
      </c>
      <c r="V3" s="283" t="s">
        <v>67</v>
      </c>
      <c r="X3" s="263" t="s">
        <v>304</v>
      </c>
    </row>
    <row r="4" spans="1:24" s="5" customFormat="1" ht="19.5" customHeight="1">
      <c r="A4" s="283"/>
      <c r="B4" s="283"/>
      <c r="C4" s="267"/>
      <c r="D4" s="283"/>
      <c r="E4" s="283"/>
      <c r="F4" s="270"/>
      <c r="G4" s="289"/>
      <c r="H4" s="270" t="s">
        <v>68</v>
      </c>
      <c r="I4" s="283" t="s">
        <v>69</v>
      </c>
      <c r="J4" s="264" t="s">
        <v>70</v>
      </c>
      <c r="K4" s="284" t="s">
        <v>71</v>
      </c>
      <c r="L4" s="2">
        <v>1</v>
      </c>
      <c r="M4" s="2">
        <v>2</v>
      </c>
      <c r="N4" s="2">
        <v>3</v>
      </c>
      <c r="O4" s="2">
        <v>4</v>
      </c>
      <c r="P4" s="2">
        <v>5</v>
      </c>
      <c r="Q4" s="2">
        <v>6</v>
      </c>
      <c r="R4" s="2">
        <v>7</v>
      </c>
      <c r="S4" s="2">
        <v>8</v>
      </c>
      <c r="T4" s="283"/>
      <c r="U4" s="251"/>
      <c r="V4" s="283"/>
      <c r="X4" s="263"/>
    </row>
    <row r="5" spans="1:24" s="5" customFormat="1" ht="19.5" customHeight="1">
      <c r="A5" s="283"/>
      <c r="B5" s="283"/>
      <c r="C5" s="267"/>
      <c r="D5" s="283"/>
      <c r="E5" s="283"/>
      <c r="F5" s="270"/>
      <c r="G5" s="290"/>
      <c r="H5" s="270"/>
      <c r="I5" s="283"/>
      <c r="J5" s="265"/>
      <c r="K5" s="277"/>
      <c r="L5" s="9">
        <v>19</v>
      </c>
      <c r="M5" s="9">
        <v>20</v>
      </c>
      <c r="N5" s="9">
        <v>20</v>
      </c>
      <c r="O5" s="9">
        <v>20</v>
      </c>
      <c r="P5" s="9">
        <v>20</v>
      </c>
      <c r="Q5" s="9">
        <v>20</v>
      </c>
      <c r="R5" s="9">
        <v>20</v>
      </c>
      <c r="S5" s="9">
        <v>16</v>
      </c>
      <c r="T5" s="283"/>
      <c r="U5" s="265"/>
      <c r="V5" s="264"/>
      <c r="X5" s="263"/>
    </row>
    <row r="6" spans="1:25" s="5" customFormat="1" ht="19.5" customHeight="1">
      <c r="A6" s="284" t="s">
        <v>72</v>
      </c>
      <c r="B6" s="284" t="s">
        <v>73</v>
      </c>
      <c r="C6" s="10" t="s">
        <v>97</v>
      </c>
      <c r="D6" s="11" t="s">
        <v>48</v>
      </c>
      <c r="E6" s="39" t="s">
        <v>74</v>
      </c>
      <c r="F6" s="12">
        <v>2.5</v>
      </c>
      <c r="G6" s="12">
        <v>48</v>
      </c>
      <c r="H6" s="12">
        <v>24</v>
      </c>
      <c r="I6" s="13">
        <v>0</v>
      </c>
      <c r="J6" s="13">
        <v>0</v>
      </c>
      <c r="K6" s="13">
        <v>24</v>
      </c>
      <c r="L6" s="13">
        <v>2</v>
      </c>
      <c r="M6" s="13"/>
      <c r="N6" s="13"/>
      <c r="O6" s="13"/>
      <c r="P6" s="13"/>
      <c r="Q6" s="13"/>
      <c r="R6" s="2"/>
      <c r="S6" s="2"/>
      <c r="T6" s="2"/>
      <c r="U6" s="2"/>
      <c r="V6" s="2"/>
      <c r="X6" s="305" t="s">
        <v>401</v>
      </c>
      <c r="Y6" s="296" t="s">
        <v>306</v>
      </c>
    </row>
    <row r="7" spans="1:25" s="5" customFormat="1" ht="19.5" customHeight="1">
      <c r="A7" s="285"/>
      <c r="B7" s="285"/>
      <c r="C7" s="10" t="s">
        <v>99</v>
      </c>
      <c r="D7" s="11" t="s">
        <v>98</v>
      </c>
      <c r="E7" s="39" t="s">
        <v>74</v>
      </c>
      <c r="F7" s="12">
        <v>2</v>
      </c>
      <c r="G7" s="12">
        <v>32</v>
      </c>
      <c r="H7" s="12">
        <v>16</v>
      </c>
      <c r="I7" s="13">
        <v>0</v>
      </c>
      <c r="J7" s="13">
        <v>0</v>
      </c>
      <c r="K7" s="13">
        <v>16</v>
      </c>
      <c r="L7" s="13">
        <v>2</v>
      </c>
      <c r="M7" s="13"/>
      <c r="N7" s="13"/>
      <c r="O7" s="13"/>
      <c r="P7" s="13"/>
      <c r="Q7" s="13"/>
      <c r="R7" s="2"/>
      <c r="S7" s="2"/>
      <c r="T7" s="2"/>
      <c r="U7" s="2"/>
      <c r="V7" s="2"/>
      <c r="X7" s="306"/>
      <c r="Y7" s="263"/>
    </row>
    <row r="8" spans="1:25" s="5" customFormat="1" ht="19.5" customHeight="1">
      <c r="A8" s="285"/>
      <c r="B8" s="285"/>
      <c r="C8" s="10" t="s">
        <v>100</v>
      </c>
      <c r="D8" s="11" t="s">
        <v>49</v>
      </c>
      <c r="E8" s="39" t="s">
        <v>74</v>
      </c>
      <c r="F8" s="12">
        <v>2.5</v>
      </c>
      <c r="G8" s="12">
        <v>48</v>
      </c>
      <c r="H8" s="12">
        <v>24</v>
      </c>
      <c r="I8" s="13">
        <v>0</v>
      </c>
      <c r="J8" s="13">
        <v>0</v>
      </c>
      <c r="K8" s="13">
        <v>24</v>
      </c>
      <c r="L8" s="13"/>
      <c r="M8" s="13">
        <v>2</v>
      </c>
      <c r="N8" s="13"/>
      <c r="O8" s="13"/>
      <c r="P8" s="13"/>
      <c r="Q8" s="13"/>
      <c r="R8" s="2"/>
      <c r="S8" s="2"/>
      <c r="T8" s="2"/>
      <c r="U8" s="2"/>
      <c r="V8" s="2"/>
      <c r="X8" s="306"/>
      <c r="Y8" s="263"/>
    </row>
    <row r="9" spans="1:25" s="5" customFormat="1" ht="37.5" customHeight="1">
      <c r="A9" s="285"/>
      <c r="B9" s="285"/>
      <c r="C9" s="10" t="s">
        <v>101</v>
      </c>
      <c r="D9" s="11" t="s">
        <v>75</v>
      </c>
      <c r="E9" s="39" t="s">
        <v>74</v>
      </c>
      <c r="F9" s="12">
        <v>5</v>
      </c>
      <c r="G9" s="12">
        <v>96</v>
      </c>
      <c r="H9" s="12">
        <v>48</v>
      </c>
      <c r="I9" s="13">
        <v>0</v>
      </c>
      <c r="J9" s="13">
        <v>0</v>
      </c>
      <c r="K9" s="13">
        <v>48</v>
      </c>
      <c r="L9" s="13"/>
      <c r="M9" s="13"/>
      <c r="N9" s="13">
        <v>2</v>
      </c>
      <c r="O9" s="13">
        <v>2</v>
      </c>
      <c r="P9" s="13"/>
      <c r="Q9" s="13"/>
      <c r="R9" s="2"/>
      <c r="S9" s="2"/>
      <c r="T9" s="2"/>
      <c r="U9" s="2"/>
      <c r="V9" s="2"/>
      <c r="X9" s="306"/>
      <c r="Y9" s="263"/>
    </row>
    <row r="10" spans="1:25" s="5" customFormat="1" ht="24.75" customHeight="1">
      <c r="A10" s="285"/>
      <c r="B10" s="285"/>
      <c r="C10" s="10" t="s">
        <v>103</v>
      </c>
      <c r="D10" s="11" t="s">
        <v>102</v>
      </c>
      <c r="E10" s="39" t="s">
        <v>74</v>
      </c>
      <c r="F10" s="12">
        <v>1</v>
      </c>
      <c r="G10" s="12">
        <v>16</v>
      </c>
      <c r="H10" s="12">
        <v>0</v>
      </c>
      <c r="I10" s="13">
        <v>0</v>
      </c>
      <c r="J10" s="13">
        <v>0</v>
      </c>
      <c r="K10" s="13">
        <v>16</v>
      </c>
      <c r="L10" s="13"/>
      <c r="M10" s="13"/>
      <c r="N10" s="13"/>
      <c r="O10" s="13"/>
      <c r="P10" s="13"/>
      <c r="Q10" s="13"/>
      <c r="R10" s="13"/>
      <c r="S10" s="13"/>
      <c r="T10" s="2"/>
      <c r="U10" s="2"/>
      <c r="V10" s="2" t="s">
        <v>76</v>
      </c>
      <c r="X10" s="306"/>
      <c r="Y10" s="263"/>
    </row>
    <row r="11" spans="1:25" s="5" customFormat="1" ht="27" customHeight="1">
      <c r="A11" s="285"/>
      <c r="B11" s="285"/>
      <c r="C11" s="10" t="s">
        <v>104</v>
      </c>
      <c r="D11" s="11" t="s">
        <v>105</v>
      </c>
      <c r="E11" s="39" t="s">
        <v>74</v>
      </c>
      <c r="F11" s="41">
        <v>3</v>
      </c>
      <c r="G11" s="12">
        <v>144</v>
      </c>
      <c r="H11" s="12">
        <v>24</v>
      </c>
      <c r="I11" s="14">
        <v>0</v>
      </c>
      <c r="J11" s="14">
        <v>0</v>
      </c>
      <c r="K11" s="14">
        <v>120</v>
      </c>
      <c r="L11" s="12">
        <v>2</v>
      </c>
      <c r="M11" s="12">
        <v>2</v>
      </c>
      <c r="N11" s="12">
        <v>2</v>
      </c>
      <c r="O11" s="12">
        <v>2</v>
      </c>
      <c r="P11" s="13">
        <v>2</v>
      </c>
      <c r="Q11" s="13">
        <v>2</v>
      </c>
      <c r="R11" s="2"/>
      <c r="S11" s="2"/>
      <c r="T11" s="2"/>
      <c r="U11" s="2"/>
      <c r="V11" s="2"/>
      <c r="X11" s="306"/>
      <c r="Y11" s="263"/>
    </row>
    <row r="12" spans="1:25" s="5" customFormat="1" ht="19.5" customHeight="1">
      <c r="A12" s="285"/>
      <c r="B12" s="285"/>
      <c r="C12" s="10" t="s">
        <v>77</v>
      </c>
      <c r="D12" s="15" t="s">
        <v>50</v>
      </c>
      <c r="E12" s="39" t="s">
        <v>74</v>
      </c>
      <c r="F12" s="12">
        <v>1.5</v>
      </c>
      <c r="G12" s="12">
        <v>32</v>
      </c>
      <c r="H12" s="12">
        <v>16</v>
      </c>
      <c r="I12" s="13">
        <v>0</v>
      </c>
      <c r="J12" s="13">
        <v>0</v>
      </c>
      <c r="K12" s="13">
        <v>16</v>
      </c>
      <c r="L12" s="13"/>
      <c r="M12" s="13"/>
      <c r="N12" s="13"/>
      <c r="O12" s="13"/>
      <c r="P12" s="13"/>
      <c r="Q12" s="12">
        <v>1</v>
      </c>
      <c r="R12" s="2"/>
      <c r="S12" s="2"/>
      <c r="T12" s="2"/>
      <c r="U12" s="2"/>
      <c r="V12" s="2"/>
      <c r="X12" s="306"/>
      <c r="Y12" s="263"/>
    </row>
    <row r="13" spans="1:25" s="5" customFormat="1" ht="19.5" customHeight="1">
      <c r="A13" s="285"/>
      <c r="B13" s="285"/>
      <c r="C13" s="10" t="s">
        <v>78</v>
      </c>
      <c r="D13" s="11" t="s">
        <v>79</v>
      </c>
      <c r="E13" s="39" t="s">
        <v>74</v>
      </c>
      <c r="F13" s="12">
        <v>2</v>
      </c>
      <c r="G13" s="12">
        <v>32</v>
      </c>
      <c r="H13" s="12">
        <v>22</v>
      </c>
      <c r="I13" s="13">
        <v>0</v>
      </c>
      <c r="J13" s="13">
        <v>0</v>
      </c>
      <c r="K13" s="13">
        <v>10</v>
      </c>
      <c r="M13" s="13">
        <v>2</v>
      </c>
      <c r="N13" s="13"/>
      <c r="O13" s="13"/>
      <c r="P13" s="13"/>
      <c r="Q13" s="13"/>
      <c r="R13" s="2"/>
      <c r="S13" s="2"/>
      <c r="T13" s="2"/>
      <c r="U13" s="2"/>
      <c r="V13" s="2"/>
      <c r="X13" s="306"/>
      <c r="Y13" s="263"/>
    </row>
    <row r="14" spans="1:25" s="5" customFormat="1" ht="19.5" customHeight="1">
      <c r="A14" s="285"/>
      <c r="B14" s="285"/>
      <c r="C14" s="10" t="s">
        <v>80</v>
      </c>
      <c r="D14" s="11" t="s">
        <v>81</v>
      </c>
      <c r="E14" s="39" t="s">
        <v>74</v>
      </c>
      <c r="F14" s="41">
        <v>1</v>
      </c>
      <c r="G14" s="12">
        <v>18</v>
      </c>
      <c r="H14" s="12">
        <v>18</v>
      </c>
      <c r="I14" s="13">
        <v>0</v>
      </c>
      <c r="J14" s="13">
        <v>0</v>
      </c>
      <c r="K14" s="13">
        <v>0</v>
      </c>
      <c r="L14" s="13"/>
      <c r="M14" s="13"/>
      <c r="N14" s="13">
        <v>2</v>
      </c>
      <c r="O14" s="13"/>
      <c r="P14" s="13"/>
      <c r="Q14" s="13"/>
      <c r="R14" s="2"/>
      <c r="S14" s="2"/>
      <c r="T14" s="2"/>
      <c r="U14" s="2"/>
      <c r="V14" s="2"/>
      <c r="X14" s="306"/>
      <c r="Y14" s="263"/>
    </row>
    <row r="15" spans="1:25" s="5" customFormat="1" ht="29.25" customHeight="1">
      <c r="A15" s="285"/>
      <c r="B15" s="285"/>
      <c r="C15" s="43" t="s">
        <v>351</v>
      </c>
      <c r="D15" s="19" t="s">
        <v>82</v>
      </c>
      <c r="E15" s="39" t="s">
        <v>74</v>
      </c>
      <c r="F15" s="44">
        <v>1</v>
      </c>
      <c r="G15" s="13">
        <v>0</v>
      </c>
      <c r="H15" s="13">
        <v>0</v>
      </c>
      <c r="I15" s="13">
        <v>0</v>
      </c>
      <c r="J15" s="13">
        <v>0</v>
      </c>
      <c r="K15" s="13">
        <v>0</v>
      </c>
      <c r="L15" s="18"/>
      <c r="M15" s="18"/>
      <c r="N15" s="2"/>
      <c r="O15" s="2"/>
      <c r="P15" s="2"/>
      <c r="Q15" s="2"/>
      <c r="R15" s="2"/>
      <c r="S15" s="2"/>
      <c r="T15" s="2"/>
      <c r="U15" s="2"/>
      <c r="V15" s="46" t="s">
        <v>83</v>
      </c>
      <c r="X15" s="306"/>
      <c r="Y15" s="263"/>
    </row>
    <row r="16" spans="1:25" s="5" customFormat="1" ht="23.25" customHeight="1">
      <c r="A16" s="285"/>
      <c r="B16" s="285"/>
      <c r="C16" s="10" t="s">
        <v>84</v>
      </c>
      <c r="D16" s="11" t="s">
        <v>51</v>
      </c>
      <c r="E16" s="39" t="s">
        <v>74</v>
      </c>
      <c r="F16" s="12">
        <v>1.5</v>
      </c>
      <c r="G16" s="12">
        <v>24</v>
      </c>
      <c r="H16" s="12">
        <v>24</v>
      </c>
      <c r="I16" s="13">
        <v>0</v>
      </c>
      <c r="J16" s="13">
        <v>0</v>
      </c>
      <c r="K16" s="13">
        <v>0</v>
      </c>
      <c r="L16" s="13"/>
      <c r="M16" s="13"/>
      <c r="N16" s="13"/>
      <c r="O16" s="13"/>
      <c r="P16" s="13"/>
      <c r="Q16" s="13"/>
      <c r="R16" s="2"/>
      <c r="S16" s="2"/>
      <c r="T16" s="2"/>
      <c r="U16" s="2"/>
      <c r="V16" s="2" t="s">
        <v>85</v>
      </c>
      <c r="X16" s="306"/>
      <c r="Y16" s="263"/>
    </row>
    <row r="17" spans="1:25" s="5" customFormat="1" ht="19.5" customHeight="1">
      <c r="A17" s="285"/>
      <c r="B17" s="285"/>
      <c r="C17" s="18" t="s">
        <v>86</v>
      </c>
      <c r="D17" s="17" t="s">
        <v>87</v>
      </c>
      <c r="E17" s="39" t="s">
        <v>74</v>
      </c>
      <c r="F17" s="23">
        <v>2</v>
      </c>
      <c r="G17" s="23">
        <v>0</v>
      </c>
      <c r="H17" s="23">
        <v>0</v>
      </c>
      <c r="I17" s="18" t="s">
        <v>352</v>
      </c>
      <c r="J17" s="18" t="s">
        <v>352</v>
      </c>
      <c r="K17" s="18" t="s">
        <v>352</v>
      </c>
      <c r="L17" s="18" t="s">
        <v>88</v>
      </c>
      <c r="M17" s="18"/>
      <c r="N17" s="8"/>
      <c r="O17" s="8"/>
      <c r="P17" s="8"/>
      <c r="Q17" s="8"/>
      <c r="R17" s="8"/>
      <c r="S17" s="8"/>
      <c r="T17" s="8"/>
      <c r="U17" s="8"/>
      <c r="V17" s="8"/>
      <c r="X17" s="306"/>
      <c r="Y17" s="263"/>
    </row>
    <row r="18" spans="1:25" s="5" customFormat="1" ht="19.5" customHeight="1">
      <c r="A18" s="285"/>
      <c r="B18" s="285"/>
      <c r="C18" s="6"/>
      <c r="D18" s="19"/>
      <c r="E18" s="48"/>
      <c r="F18" s="42"/>
      <c r="G18" s="20"/>
      <c r="H18" s="20"/>
      <c r="I18" s="21"/>
      <c r="J18" s="21"/>
      <c r="K18" s="2"/>
      <c r="L18" s="2"/>
      <c r="M18" s="2"/>
      <c r="N18" s="18"/>
      <c r="O18" s="18"/>
      <c r="P18" s="2"/>
      <c r="Q18" s="2"/>
      <c r="R18" s="2"/>
      <c r="S18" s="2"/>
      <c r="T18" s="2"/>
      <c r="U18" s="2"/>
      <c r="V18" s="2"/>
      <c r="X18" s="306"/>
      <c r="Y18" s="263"/>
    </row>
    <row r="19" spans="1:25" s="5" customFormat="1" ht="19.5" customHeight="1">
      <c r="A19" s="285"/>
      <c r="B19" s="285"/>
      <c r="C19" s="16"/>
      <c r="D19" s="16"/>
      <c r="E19" s="18"/>
      <c r="F19" s="12"/>
      <c r="G19" s="12"/>
      <c r="H19" s="12"/>
      <c r="I19" s="12"/>
      <c r="J19" s="18"/>
      <c r="K19" s="18"/>
      <c r="L19" s="18"/>
      <c r="M19" s="12"/>
      <c r="N19" s="12"/>
      <c r="O19" s="18"/>
      <c r="P19" s="2"/>
      <c r="Q19" s="2"/>
      <c r="R19" s="2"/>
      <c r="S19" s="2"/>
      <c r="T19" s="2"/>
      <c r="U19" s="2"/>
      <c r="V19" s="2"/>
      <c r="X19" s="306"/>
      <c r="Y19" s="263"/>
    </row>
    <row r="20" spans="1:25" s="5" customFormat="1" ht="19.5" customHeight="1">
      <c r="A20" s="285"/>
      <c r="B20" s="285"/>
      <c r="C20" s="16"/>
      <c r="D20" s="22"/>
      <c r="E20" s="48"/>
      <c r="F20" s="12"/>
      <c r="G20" s="12"/>
      <c r="H20" s="12"/>
      <c r="I20" s="12"/>
      <c r="J20" s="23"/>
      <c r="K20" s="23"/>
      <c r="L20" s="23"/>
      <c r="M20" s="12"/>
      <c r="N20" s="18"/>
      <c r="O20" s="18"/>
      <c r="P20" s="18"/>
      <c r="Q20" s="18"/>
      <c r="R20" s="2"/>
      <c r="S20" s="2"/>
      <c r="T20" s="2"/>
      <c r="U20" s="2"/>
      <c r="V20" s="2"/>
      <c r="X20" s="306"/>
      <c r="Y20" s="263"/>
    </row>
    <row r="21" spans="1:25" s="5" customFormat="1" ht="19.5" customHeight="1">
      <c r="A21" s="285"/>
      <c r="B21" s="285"/>
      <c r="C21" s="43"/>
      <c r="D21" s="19"/>
      <c r="E21" s="39"/>
      <c r="F21" s="44"/>
      <c r="G21" s="44"/>
      <c r="H21" s="44"/>
      <c r="I21" s="45"/>
      <c r="J21" s="45"/>
      <c r="K21" s="9"/>
      <c r="L21" s="18"/>
      <c r="M21" s="18"/>
      <c r="N21" s="2"/>
      <c r="O21" s="2"/>
      <c r="P21" s="2"/>
      <c r="Q21" s="2"/>
      <c r="R21" s="2"/>
      <c r="S21" s="2"/>
      <c r="T21" s="2"/>
      <c r="U21" s="2"/>
      <c r="V21" s="46"/>
      <c r="X21" s="306"/>
      <c r="Y21" s="263"/>
    </row>
    <row r="22" spans="1:25" s="5" customFormat="1" ht="19.5" customHeight="1">
      <c r="A22" s="285"/>
      <c r="B22" s="285"/>
      <c r="C22" s="16"/>
      <c r="D22" s="17"/>
      <c r="E22" s="39"/>
      <c r="F22" s="23"/>
      <c r="G22" s="23"/>
      <c r="H22" s="23"/>
      <c r="I22" s="18"/>
      <c r="J22" s="18"/>
      <c r="K22" s="18"/>
      <c r="L22" s="18"/>
      <c r="M22" s="18"/>
      <c r="N22" s="8"/>
      <c r="O22" s="8"/>
      <c r="P22" s="8"/>
      <c r="Q22" s="8"/>
      <c r="R22" s="8"/>
      <c r="S22" s="8"/>
      <c r="T22" s="8"/>
      <c r="U22" s="8"/>
      <c r="V22" s="8"/>
      <c r="X22" s="306"/>
      <c r="Y22" s="263"/>
    </row>
    <row r="23" spans="1:25" s="5" customFormat="1" ht="19.5" customHeight="1">
      <c r="A23" s="277"/>
      <c r="B23" s="297" t="s">
        <v>31</v>
      </c>
      <c r="C23" s="287"/>
      <c r="D23" s="287"/>
      <c r="E23" s="278"/>
      <c r="F23" s="3">
        <f>SUM(F6:F22)</f>
        <v>25</v>
      </c>
      <c r="G23" s="3">
        <f>SUM(G6:G17)</f>
        <v>490</v>
      </c>
      <c r="H23" s="3">
        <f>SUM(H6:H22)</f>
        <v>216</v>
      </c>
      <c r="I23" s="45">
        <f>SUM(I8:I18)</f>
        <v>0</v>
      </c>
      <c r="J23" s="45">
        <f>SUM(J8:J18)</f>
        <v>0</v>
      </c>
      <c r="K23" s="23">
        <f>SUM(K6:K16)</f>
        <v>274</v>
      </c>
      <c r="L23" s="18" t="s">
        <v>89</v>
      </c>
      <c r="M23" s="18" t="s">
        <v>89</v>
      </c>
      <c r="N23" s="8">
        <v>6</v>
      </c>
      <c r="O23" s="8">
        <v>4</v>
      </c>
      <c r="P23" s="8">
        <v>0</v>
      </c>
      <c r="Q23" s="8">
        <v>1</v>
      </c>
      <c r="R23" s="8">
        <v>0</v>
      </c>
      <c r="S23" s="8">
        <v>0</v>
      </c>
      <c r="T23" s="8"/>
      <c r="U23" s="8"/>
      <c r="V23" s="8"/>
      <c r="X23" s="159"/>
      <c r="Y23" s="263"/>
    </row>
    <row r="24" spans="1:25" s="5" customFormat="1" ht="39.75" customHeight="1">
      <c r="A24" s="284" t="s">
        <v>350</v>
      </c>
      <c r="B24" s="285" t="s">
        <v>90</v>
      </c>
      <c r="C24" s="47"/>
      <c r="D24" s="125" t="s">
        <v>91</v>
      </c>
      <c r="E24" s="40" t="s">
        <v>74</v>
      </c>
      <c r="F24" s="12">
        <v>14</v>
      </c>
      <c r="G24" s="12">
        <v>256</v>
      </c>
      <c r="H24" s="12">
        <v>256</v>
      </c>
      <c r="I24" s="13">
        <v>0</v>
      </c>
      <c r="J24" s="13">
        <v>0</v>
      </c>
      <c r="K24" s="13">
        <v>0</v>
      </c>
      <c r="L24" s="13">
        <v>4</v>
      </c>
      <c r="M24" s="13">
        <v>4</v>
      </c>
      <c r="N24" s="13">
        <v>4</v>
      </c>
      <c r="O24" s="13">
        <v>2</v>
      </c>
      <c r="P24" s="13"/>
      <c r="Q24" s="13">
        <v>2</v>
      </c>
      <c r="R24" s="13"/>
      <c r="S24" s="2"/>
      <c r="T24" s="2"/>
      <c r="U24" s="2"/>
      <c r="V24" s="2" t="s">
        <v>333</v>
      </c>
      <c r="X24" s="296" t="s">
        <v>402</v>
      </c>
      <c r="Y24" s="263"/>
    </row>
    <row r="25" spans="1:25" s="5" customFormat="1" ht="19.5" customHeight="1">
      <c r="A25" s="285"/>
      <c r="B25" s="285"/>
      <c r="C25" s="16"/>
      <c r="D25" s="19" t="s">
        <v>302</v>
      </c>
      <c r="E25" s="39" t="s">
        <v>92</v>
      </c>
      <c r="F25" s="23">
        <v>2</v>
      </c>
      <c r="G25" s="23">
        <v>32</v>
      </c>
      <c r="H25" s="23">
        <v>32</v>
      </c>
      <c r="I25" s="13">
        <v>0</v>
      </c>
      <c r="J25" s="13">
        <v>0</v>
      </c>
      <c r="K25" s="13">
        <v>0</v>
      </c>
      <c r="L25" s="18"/>
      <c r="M25" s="18"/>
      <c r="N25" s="8"/>
      <c r="O25" s="8"/>
      <c r="P25" s="8"/>
      <c r="Q25" s="8"/>
      <c r="R25" s="8"/>
      <c r="S25" s="8"/>
      <c r="T25" s="8"/>
      <c r="U25" s="2"/>
      <c r="V25" s="264" t="s">
        <v>293</v>
      </c>
      <c r="X25" s="296"/>
      <c r="Y25" s="263"/>
    </row>
    <row r="26" spans="1:25" s="5" customFormat="1" ht="19.5" customHeight="1">
      <c r="A26" s="285"/>
      <c r="B26" s="285"/>
      <c r="C26" s="16"/>
      <c r="D26" s="19" t="s">
        <v>303</v>
      </c>
      <c r="E26" s="39" t="s">
        <v>92</v>
      </c>
      <c r="F26" s="23">
        <v>2</v>
      </c>
      <c r="G26" s="23">
        <v>32</v>
      </c>
      <c r="H26" s="23">
        <v>32</v>
      </c>
      <c r="I26" s="13">
        <v>0</v>
      </c>
      <c r="J26" s="13">
        <v>0</v>
      </c>
      <c r="K26" s="13">
        <v>0</v>
      </c>
      <c r="L26" s="18"/>
      <c r="M26" s="18"/>
      <c r="N26" s="8"/>
      <c r="O26" s="8"/>
      <c r="P26" s="8"/>
      <c r="Q26" s="8"/>
      <c r="R26" s="8"/>
      <c r="S26" s="8"/>
      <c r="T26" s="8"/>
      <c r="U26" s="2"/>
      <c r="V26" s="251"/>
      <c r="X26" s="296"/>
      <c r="Y26" s="263"/>
    </row>
    <row r="27" spans="1:25" s="5" customFormat="1" ht="19.5" customHeight="1">
      <c r="A27" s="285"/>
      <c r="B27" s="277"/>
      <c r="C27" s="16"/>
      <c r="D27" s="19" t="s">
        <v>301</v>
      </c>
      <c r="E27" s="48" t="s">
        <v>92</v>
      </c>
      <c r="F27" s="23">
        <v>2</v>
      </c>
      <c r="G27" s="23">
        <v>32</v>
      </c>
      <c r="H27" s="23">
        <v>32</v>
      </c>
      <c r="I27" s="13">
        <v>0</v>
      </c>
      <c r="J27" s="13">
        <v>0</v>
      </c>
      <c r="K27" s="13">
        <v>0</v>
      </c>
      <c r="L27" s="18"/>
      <c r="M27" s="18"/>
      <c r="N27" s="8"/>
      <c r="O27" s="8"/>
      <c r="P27" s="8"/>
      <c r="Q27" s="8"/>
      <c r="R27" s="8"/>
      <c r="S27" s="8"/>
      <c r="T27" s="8"/>
      <c r="U27" s="2"/>
      <c r="V27" s="265"/>
      <c r="X27" s="296"/>
      <c r="Y27" s="263"/>
    </row>
    <row r="28" spans="1:24" s="5" customFormat="1" ht="19.5" customHeight="1">
      <c r="A28" s="277"/>
      <c r="B28" s="297" t="s">
        <v>396</v>
      </c>
      <c r="C28" s="287"/>
      <c r="D28" s="287"/>
      <c r="E28" s="278"/>
      <c r="F28" s="3">
        <f>SUM(F24:F27)</f>
        <v>20</v>
      </c>
      <c r="G28" s="3">
        <f>SUM(G24:G27)</f>
        <v>352</v>
      </c>
      <c r="H28" s="3">
        <f>SUM(H24:H27)</f>
        <v>352</v>
      </c>
      <c r="I28" s="2">
        <f>SUM(I24:I27)</f>
        <v>0</v>
      </c>
      <c r="J28" s="2">
        <f>SUM(J6:J27)</f>
        <v>0</v>
      </c>
      <c r="K28" s="2">
        <f>SUM(K24:K27)</f>
        <v>0</v>
      </c>
      <c r="L28" s="2"/>
      <c r="M28" s="2"/>
      <c r="N28" s="2"/>
      <c r="O28" s="2"/>
      <c r="P28" s="2"/>
      <c r="Q28" s="2"/>
      <c r="R28" s="2"/>
      <c r="S28" s="2"/>
      <c r="T28" s="2"/>
      <c r="U28" s="2"/>
      <c r="V28" s="2"/>
      <c r="X28" s="296"/>
    </row>
    <row r="29" spans="1:24" s="5" customFormat="1" ht="19.5" customHeight="1">
      <c r="A29" s="284" t="s">
        <v>93</v>
      </c>
      <c r="B29" s="261" t="s">
        <v>73</v>
      </c>
      <c r="C29" s="16"/>
      <c r="D29" s="17"/>
      <c r="E29" s="39"/>
      <c r="F29" s="23"/>
      <c r="G29" s="23"/>
      <c r="H29" s="23"/>
      <c r="I29" s="18"/>
      <c r="J29" s="18"/>
      <c r="K29" s="18"/>
      <c r="L29" s="18"/>
      <c r="M29" s="18"/>
      <c r="N29" s="18"/>
      <c r="O29" s="2"/>
      <c r="P29" s="2"/>
      <c r="Q29" s="2"/>
      <c r="R29" s="2"/>
      <c r="S29" s="2"/>
      <c r="T29" s="2"/>
      <c r="U29" s="2"/>
      <c r="V29" s="2"/>
      <c r="X29" s="296" t="s">
        <v>305</v>
      </c>
    </row>
    <row r="30" spans="1:24" s="5" customFormat="1" ht="19.5" customHeight="1">
      <c r="A30" s="285"/>
      <c r="B30" s="262"/>
      <c r="C30" s="16"/>
      <c r="D30" s="55"/>
      <c r="E30" s="40"/>
      <c r="F30" s="23"/>
      <c r="G30" s="23"/>
      <c r="H30" s="23"/>
      <c r="I30" s="18"/>
      <c r="J30" s="18"/>
      <c r="K30" s="18"/>
      <c r="L30" s="18"/>
      <c r="M30" s="24"/>
      <c r="N30" s="24"/>
      <c r="O30" s="2"/>
      <c r="P30" s="2"/>
      <c r="Q30" s="2"/>
      <c r="R30" s="2"/>
      <c r="S30" s="2"/>
      <c r="T30" s="2"/>
      <c r="U30" s="2"/>
      <c r="V30" s="2"/>
      <c r="X30" s="263"/>
    </row>
    <row r="31" spans="1:24" s="5" customFormat="1" ht="19.5" customHeight="1">
      <c r="A31" s="285"/>
      <c r="B31" s="262"/>
      <c r="C31" s="16"/>
      <c r="D31" s="55"/>
      <c r="E31" s="39"/>
      <c r="F31" s="23"/>
      <c r="G31" s="23"/>
      <c r="H31" s="23"/>
      <c r="I31" s="18"/>
      <c r="J31" s="18"/>
      <c r="K31" s="18"/>
      <c r="L31" s="18"/>
      <c r="M31" s="24"/>
      <c r="N31" s="24"/>
      <c r="O31" s="2"/>
      <c r="P31" s="2"/>
      <c r="Q31" s="2"/>
      <c r="R31" s="2"/>
      <c r="S31" s="2"/>
      <c r="T31" s="2"/>
      <c r="U31" s="2"/>
      <c r="V31" s="2"/>
      <c r="X31" s="263"/>
    </row>
    <row r="32" spans="1:24" s="5" customFormat="1" ht="19.5" customHeight="1">
      <c r="A32" s="285"/>
      <c r="B32" s="262"/>
      <c r="C32" s="16"/>
      <c r="D32" s="55"/>
      <c r="E32" s="39"/>
      <c r="F32" s="23"/>
      <c r="G32" s="23"/>
      <c r="H32" s="23"/>
      <c r="I32" s="18"/>
      <c r="J32" s="18"/>
      <c r="K32" s="18"/>
      <c r="L32" s="18"/>
      <c r="M32" s="24"/>
      <c r="N32" s="24"/>
      <c r="O32" s="2"/>
      <c r="P32" s="2"/>
      <c r="Q32" s="2"/>
      <c r="R32" s="2"/>
      <c r="S32" s="2"/>
      <c r="T32" s="2"/>
      <c r="U32" s="2"/>
      <c r="V32" s="2"/>
      <c r="X32" s="263"/>
    </row>
    <row r="33" spans="1:24" s="5" customFormat="1" ht="19.5" customHeight="1">
      <c r="A33" s="285"/>
      <c r="B33" s="262"/>
      <c r="C33" s="47"/>
      <c r="D33" s="51"/>
      <c r="E33" s="52"/>
      <c r="F33" s="50"/>
      <c r="G33" s="50"/>
      <c r="H33" s="50"/>
      <c r="I33" s="18"/>
      <c r="J33" s="18"/>
      <c r="K33" s="18"/>
      <c r="L33" s="18"/>
      <c r="M33" s="24"/>
      <c r="N33" s="24"/>
      <c r="O33" s="2"/>
      <c r="P33" s="2"/>
      <c r="Q33" s="2"/>
      <c r="R33" s="2"/>
      <c r="S33" s="2"/>
      <c r="T33" s="2"/>
      <c r="U33" s="2"/>
      <c r="V33" s="2"/>
      <c r="X33" s="263"/>
    </row>
    <row r="34" spans="1:24" s="5" customFormat="1" ht="19.5" customHeight="1">
      <c r="A34" s="285"/>
      <c r="B34" s="297" t="s">
        <v>94</v>
      </c>
      <c r="C34" s="287"/>
      <c r="D34" s="287"/>
      <c r="E34" s="278"/>
      <c r="F34" s="53"/>
      <c r="G34" s="23"/>
      <c r="H34" s="23"/>
      <c r="I34" s="18"/>
      <c r="J34" s="18"/>
      <c r="K34" s="18"/>
      <c r="L34" s="18"/>
      <c r="M34" s="24"/>
      <c r="N34" s="24"/>
      <c r="O34" s="2"/>
      <c r="P34" s="2"/>
      <c r="Q34" s="2"/>
      <c r="R34" s="2"/>
      <c r="S34" s="2"/>
      <c r="T34" s="2"/>
      <c r="U34" s="2"/>
      <c r="V34" s="2"/>
      <c r="X34" s="263"/>
    </row>
    <row r="35" spans="1:24" s="5" customFormat="1" ht="19.5" customHeight="1">
      <c r="A35" s="285"/>
      <c r="B35" s="284" t="s">
        <v>90</v>
      </c>
      <c r="C35" s="16"/>
      <c r="D35" s="55"/>
      <c r="E35" s="39"/>
      <c r="F35" s="23"/>
      <c r="G35" s="23"/>
      <c r="H35" s="23"/>
      <c r="I35" s="18"/>
      <c r="J35" s="18"/>
      <c r="K35" s="18"/>
      <c r="L35" s="18"/>
      <c r="M35" s="24"/>
      <c r="N35" s="24"/>
      <c r="O35" s="2"/>
      <c r="P35" s="2"/>
      <c r="Q35" s="2"/>
      <c r="R35" s="2"/>
      <c r="S35" s="2"/>
      <c r="T35" s="2"/>
      <c r="U35" s="2"/>
      <c r="V35" s="2"/>
      <c r="X35" s="263"/>
    </row>
    <row r="36" spans="1:24" s="5" customFormat="1" ht="19.5" customHeight="1">
      <c r="A36" s="285"/>
      <c r="B36" s="285"/>
      <c r="C36" s="16"/>
      <c r="D36" s="55"/>
      <c r="E36" s="39"/>
      <c r="F36" s="23"/>
      <c r="G36" s="23"/>
      <c r="H36" s="23"/>
      <c r="I36" s="18"/>
      <c r="J36" s="18"/>
      <c r="K36" s="18"/>
      <c r="L36" s="18"/>
      <c r="M36" s="24"/>
      <c r="N36" s="24"/>
      <c r="O36" s="2"/>
      <c r="P36" s="2"/>
      <c r="Q36" s="2"/>
      <c r="R36" s="2"/>
      <c r="S36" s="2"/>
      <c r="T36" s="2"/>
      <c r="U36" s="2"/>
      <c r="V36" s="2"/>
      <c r="X36" s="263"/>
    </row>
    <row r="37" spans="1:24" s="5" customFormat="1" ht="19.5" customHeight="1">
      <c r="A37" s="285"/>
      <c r="B37" s="285"/>
      <c r="C37" s="47"/>
      <c r="D37" s="49"/>
      <c r="E37" s="40"/>
      <c r="F37" s="23"/>
      <c r="G37" s="23"/>
      <c r="H37" s="23"/>
      <c r="I37" s="18"/>
      <c r="J37" s="18"/>
      <c r="K37" s="18"/>
      <c r="L37" s="18"/>
      <c r="M37" s="24"/>
      <c r="N37" s="24"/>
      <c r="O37" s="2"/>
      <c r="P37" s="2"/>
      <c r="Q37" s="2"/>
      <c r="R37" s="2"/>
      <c r="S37" s="2"/>
      <c r="T37" s="2"/>
      <c r="U37" s="2"/>
      <c r="V37" s="2"/>
      <c r="X37" s="263"/>
    </row>
    <row r="38" spans="1:24" s="5" customFormat="1" ht="19.5" customHeight="1">
      <c r="A38" s="285"/>
      <c r="B38" s="285"/>
      <c r="C38" s="16"/>
      <c r="D38" s="49"/>
      <c r="E38" s="39"/>
      <c r="F38" s="23"/>
      <c r="G38" s="23"/>
      <c r="H38" s="23"/>
      <c r="I38" s="18"/>
      <c r="J38" s="18"/>
      <c r="K38" s="18"/>
      <c r="L38" s="18"/>
      <c r="M38" s="24"/>
      <c r="N38" s="24"/>
      <c r="O38" s="2"/>
      <c r="P38" s="2"/>
      <c r="Q38" s="2"/>
      <c r="R38" s="2"/>
      <c r="S38" s="2"/>
      <c r="T38" s="2"/>
      <c r="U38" s="2"/>
      <c r="V38" s="2"/>
      <c r="X38" s="263"/>
    </row>
    <row r="39" spans="1:24" s="5" customFormat="1" ht="19.5" customHeight="1">
      <c r="A39" s="285"/>
      <c r="B39" s="277"/>
      <c r="C39" s="16"/>
      <c r="D39" s="49"/>
      <c r="E39" s="39"/>
      <c r="F39" s="23"/>
      <c r="G39" s="23"/>
      <c r="H39" s="23"/>
      <c r="I39" s="18"/>
      <c r="J39" s="18"/>
      <c r="K39" s="18"/>
      <c r="L39" s="18"/>
      <c r="M39" s="24"/>
      <c r="N39" s="24"/>
      <c r="O39" s="2"/>
      <c r="P39" s="2"/>
      <c r="Q39" s="2"/>
      <c r="R39" s="2"/>
      <c r="S39" s="2"/>
      <c r="T39" s="2"/>
      <c r="U39" s="2"/>
      <c r="V39" s="2"/>
      <c r="X39" s="263"/>
    </row>
    <row r="40" spans="1:24" s="5" customFormat="1" ht="19.5" customHeight="1">
      <c r="A40" s="285"/>
      <c r="B40" s="297" t="s">
        <v>95</v>
      </c>
      <c r="C40" s="287"/>
      <c r="D40" s="287"/>
      <c r="E40" s="278"/>
      <c r="F40" s="23"/>
      <c r="G40" s="23"/>
      <c r="H40" s="23"/>
      <c r="I40" s="18"/>
      <c r="J40" s="18"/>
      <c r="K40" s="18"/>
      <c r="L40" s="18"/>
      <c r="M40" s="24"/>
      <c r="N40" s="24"/>
      <c r="O40" s="2"/>
      <c r="P40" s="2"/>
      <c r="Q40" s="2"/>
      <c r="R40" s="2"/>
      <c r="S40" s="2"/>
      <c r="T40" s="2"/>
      <c r="U40" s="2"/>
      <c r="V40" s="2"/>
      <c r="X40" s="263"/>
    </row>
    <row r="41" spans="1:24" ht="19.5" customHeight="1">
      <c r="A41" s="277"/>
      <c r="B41" s="297" t="s">
        <v>96</v>
      </c>
      <c r="C41" s="287"/>
      <c r="D41" s="287"/>
      <c r="E41" s="278"/>
      <c r="F41" s="3"/>
      <c r="G41" s="3"/>
      <c r="H41" s="3"/>
      <c r="I41" s="3"/>
      <c r="J41" s="3"/>
      <c r="K41" s="3"/>
      <c r="L41" s="3"/>
      <c r="M41" s="3"/>
      <c r="N41" s="3"/>
      <c r="O41" s="3"/>
      <c r="P41" s="3"/>
      <c r="Q41" s="3"/>
      <c r="R41" s="3"/>
      <c r="S41" s="3"/>
      <c r="T41" s="2"/>
      <c r="U41" s="2"/>
      <c r="V41" s="2"/>
      <c r="X41" s="263"/>
    </row>
    <row r="42" spans="1:24" s="5" customFormat="1" ht="19.5" customHeight="1">
      <c r="A42" s="284" t="s">
        <v>93</v>
      </c>
      <c r="B42" s="261" t="s">
        <v>73</v>
      </c>
      <c r="C42" s="16"/>
      <c r="D42" s="17"/>
      <c r="E42" s="39"/>
      <c r="F42" s="23"/>
      <c r="G42" s="23"/>
      <c r="H42" s="23"/>
      <c r="I42" s="18"/>
      <c r="J42" s="18"/>
      <c r="K42" s="18"/>
      <c r="L42" s="18"/>
      <c r="M42" s="18"/>
      <c r="N42" s="18"/>
      <c r="O42" s="2"/>
      <c r="P42" s="2"/>
      <c r="Q42" s="2"/>
      <c r="R42" s="2"/>
      <c r="S42" s="2"/>
      <c r="T42" s="2"/>
      <c r="U42" s="2"/>
      <c r="V42" s="2"/>
      <c r="X42" s="263"/>
    </row>
    <row r="43" spans="1:24" s="5" customFormat="1" ht="19.5" customHeight="1">
      <c r="A43" s="285"/>
      <c r="B43" s="262"/>
      <c r="C43" s="57"/>
      <c r="D43" s="17"/>
      <c r="E43" s="39"/>
      <c r="F43" s="23"/>
      <c r="G43" s="23"/>
      <c r="H43" s="23"/>
      <c r="I43" s="18"/>
      <c r="J43" s="18"/>
      <c r="K43" s="18"/>
      <c r="L43" s="18"/>
      <c r="M43" s="24"/>
      <c r="N43" s="24"/>
      <c r="O43" s="2"/>
      <c r="P43" s="2"/>
      <c r="Q43" s="2"/>
      <c r="R43" s="2"/>
      <c r="S43" s="2"/>
      <c r="T43" s="2"/>
      <c r="U43" s="2"/>
      <c r="V43" s="2"/>
      <c r="X43" s="263"/>
    </row>
    <row r="44" spans="1:24" s="5" customFormat="1" ht="19.5" customHeight="1">
      <c r="A44" s="285"/>
      <c r="B44" s="262"/>
      <c r="C44" s="57"/>
      <c r="D44" s="17"/>
      <c r="E44" s="39"/>
      <c r="F44" s="23"/>
      <c r="G44" s="23"/>
      <c r="H44" s="23"/>
      <c r="I44" s="18"/>
      <c r="J44" s="18"/>
      <c r="K44" s="18"/>
      <c r="L44" s="18"/>
      <c r="M44" s="24"/>
      <c r="N44" s="24"/>
      <c r="O44" s="2"/>
      <c r="P44" s="2"/>
      <c r="Q44" s="2"/>
      <c r="R44" s="2"/>
      <c r="S44" s="2"/>
      <c r="T44" s="2"/>
      <c r="U44" s="2"/>
      <c r="V44" s="2"/>
      <c r="X44" s="263"/>
    </row>
    <row r="45" spans="1:24" s="5" customFormat="1" ht="19.5" customHeight="1">
      <c r="A45" s="285"/>
      <c r="B45" s="262"/>
      <c r="C45" s="57"/>
      <c r="D45" s="17"/>
      <c r="E45" s="39"/>
      <c r="F45" s="23"/>
      <c r="G45" s="23"/>
      <c r="H45" s="23"/>
      <c r="I45" s="18"/>
      <c r="J45" s="18"/>
      <c r="K45" s="18"/>
      <c r="L45" s="18"/>
      <c r="M45" s="24"/>
      <c r="N45" s="24"/>
      <c r="O45" s="2"/>
      <c r="P45" s="2"/>
      <c r="Q45" s="2"/>
      <c r="R45" s="2"/>
      <c r="S45" s="2"/>
      <c r="T45" s="2"/>
      <c r="U45" s="2"/>
      <c r="V45" s="2"/>
      <c r="X45" s="263"/>
    </row>
    <row r="46" spans="1:24" s="5" customFormat="1" ht="19.5" customHeight="1">
      <c r="A46" s="285"/>
      <c r="B46" s="322"/>
      <c r="C46" s="58"/>
      <c r="D46" s="118"/>
      <c r="E46" s="40"/>
      <c r="F46" s="50"/>
      <c r="G46" s="50"/>
      <c r="H46" s="50"/>
      <c r="I46" s="18"/>
      <c r="J46" s="18"/>
      <c r="K46" s="18"/>
      <c r="L46" s="18"/>
      <c r="M46" s="24"/>
      <c r="N46" s="24"/>
      <c r="O46" s="2"/>
      <c r="P46" s="2"/>
      <c r="Q46" s="2"/>
      <c r="R46" s="2"/>
      <c r="S46" s="2"/>
      <c r="T46" s="2"/>
      <c r="U46" s="2"/>
      <c r="V46" s="2"/>
      <c r="X46" s="263"/>
    </row>
    <row r="47" spans="1:24" s="5" customFormat="1" ht="19.5" customHeight="1">
      <c r="A47" s="285"/>
      <c r="B47" s="297" t="s">
        <v>94</v>
      </c>
      <c r="C47" s="287"/>
      <c r="D47" s="287"/>
      <c r="E47" s="278"/>
      <c r="F47" s="50"/>
      <c r="G47" s="23"/>
      <c r="H47" s="23"/>
      <c r="I47" s="18"/>
      <c r="J47" s="18"/>
      <c r="K47" s="18"/>
      <c r="L47" s="18"/>
      <c r="M47" s="24"/>
      <c r="N47" s="24"/>
      <c r="O47" s="2"/>
      <c r="P47" s="2"/>
      <c r="Q47" s="2"/>
      <c r="R47" s="2"/>
      <c r="S47" s="2"/>
      <c r="T47" s="2"/>
      <c r="U47" s="2"/>
      <c r="V47" s="2"/>
      <c r="X47" s="263"/>
    </row>
    <row r="48" spans="1:24" s="5" customFormat="1" ht="19.5" customHeight="1">
      <c r="A48" s="285"/>
      <c r="B48" s="284" t="s">
        <v>90</v>
      </c>
      <c r="C48" s="16"/>
      <c r="D48" s="55"/>
      <c r="E48" s="39"/>
      <c r="F48" s="23"/>
      <c r="G48" s="23"/>
      <c r="H48" s="23"/>
      <c r="I48" s="18"/>
      <c r="J48" s="18"/>
      <c r="K48" s="18"/>
      <c r="L48" s="18"/>
      <c r="M48" s="24"/>
      <c r="N48" s="24"/>
      <c r="O48" s="2"/>
      <c r="P48" s="2"/>
      <c r="Q48" s="2"/>
      <c r="R48" s="2"/>
      <c r="S48" s="2"/>
      <c r="T48" s="2"/>
      <c r="U48" s="2"/>
      <c r="V48" s="2"/>
      <c r="X48" s="263"/>
    </row>
    <row r="49" spans="1:24" s="5" customFormat="1" ht="19.5" customHeight="1">
      <c r="A49" s="285"/>
      <c r="B49" s="285"/>
      <c r="C49" s="57"/>
      <c r="D49" s="17"/>
      <c r="E49" s="39"/>
      <c r="F49" s="23"/>
      <c r="G49" s="23"/>
      <c r="H49" s="23"/>
      <c r="I49" s="18"/>
      <c r="J49" s="18"/>
      <c r="K49" s="18"/>
      <c r="L49" s="18"/>
      <c r="M49" s="24"/>
      <c r="N49" s="24"/>
      <c r="O49" s="2"/>
      <c r="P49" s="2"/>
      <c r="Q49" s="2"/>
      <c r="R49" s="2"/>
      <c r="S49" s="2"/>
      <c r="T49" s="2"/>
      <c r="U49" s="2"/>
      <c r="V49" s="2"/>
      <c r="X49" s="263"/>
    </row>
    <row r="50" spans="1:24" s="5" customFormat="1" ht="19.5" customHeight="1">
      <c r="A50" s="285"/>
      <c r="B50" s="285"/>
      <c r="C50" s="119"/>
      <c r="D50" s="118"/>
      <c r="E50" s="40"/>
      <c r="F50" s="23"/>
      <c r="G50" s="23"/>
      <c r="H50" s="23"/>
      <c r="I50" s="18"/>
      <c r="J50" s="18"/>
      <c r="K50" s="18"/>
      <c r="L50" s="18"/>
      <c r="M50" s="24"/>
      <c r="N50" s="24"/>
      <c r="O50" s="2"/>
      <c r="P50" s="2"/>
      <c r="Q50" s="2"/>
      <c r="R50" s="2"/>
      <c r="S50" s="2"/>
      <c r="T50" s="2"/>
      <c r="U50" s="2"/>
      <c r="V50" s="2"/>
      <c r="X50" s="263"/>
    </row>
    <row r="51" spans="1:24" s="5" customFormat="1" ht="19.5" customHeight="1">
      <c r="A51" s="285"/>
      <c r="B51" s="285"/>
      <c r="C51" s="57"/>
      <c r="D51" s="17"/>
      <c r="E51" s="39"/>
      <c r="F51" s="23"/>
      <c r="G51" s="23"/>
      <c r="H51" s="23"/>
      <c r="I51" s="18"/>
      <c r="J51" s="18"/>
      <c r="K51" s="18"/>
      <c r="L51" s="18"/>
      <c r="M51" s="24"/>
      <c r="N51" s="24"/>
      <c r="O51" s="2"/>
      <c r="P51" s="2"/>
      <c r="Q51" s="2"/>
      <c r="R51" s="2"/>
      <c r="S51" s="2"/>
      <c r="T51" s="2"/>
      <c r="U51" s="2"/>
      <c r="V51" s="2"/>
      <c r="X51" s="263"/>
    </row>
    <row r="52" spans="1:24" s="5" customFormat="1" ht="19.5" customHeight="1">
      <c r="A52" s="285"/>
      <c r="B52" s="277"/>
      <c r="C52" s="57"/>
      <c r="D52" s="118"/>
      <c r="E52" s="39"/>
      <c r="F52" s="23"/>
      <c r="G52" s="23"/>
      <c r="H52" s="23"/>
      <c r="I52" s="18"/>
      <c r="J52" s="18"/>
      <c r="K52" s="18"/>
      <c r="L52" s="18"/>
      <c r="M52" s="24"/>
      <c r="N52" s="24"/>
      <c r="O52" s="2"/>
      <c r="P52" s="2"/>
      <c r="Q52" s="2"/>
      <c r="R52" s="2"/>
      <c r="S52" s="2"/>
      <c r="T52" s="2"/>
      <c r="U52" s="2"/>
      <c r="V52" s="2"/>
      <c r="X52" s="263"/>
    </row>
    <row r="53" spans="1:24" s="5" customFormat="1" ht="19.5" customHeight="1">
      <c r="A53" s="285"/>
      <c r="B53" s="297" t="s">
        <v>95</v>
      </c>
      <c r="C53" s="287"/>
      <c r="D53" s="287"/>
      <c r="E53" s="278"/>
      <c r="F53" s="23"/>
      <c r="G53" s="23"/>
      <c r="H53" s="23"/>
      <c r="I53" s="18"/>
      <c r="J53" s="18"/>
      <c r="K53" s="18"/>
      <c r="L53" s="18"/>
      <c r="M53" s="24"/>
      <c r="N53" s="24"/>
      <c r="O53" s="2"/>
      <c r="P53" s="2"/>
      <c r="Q53" s="2"/>
      <c r="R53" s="2"/>
      <c r="S53" s="2"/>
      <c r="T53" s="2"/>
      <c r="U53" s="2"/>
      <c r="V53" s="2"/>
      <c r="X53" s="263"/>
    </row>
    <row r="54" spans="1:24" ht="19.5" customHeight="1">
      <c r="A54" s="277"/>
      <c r="B54" s="297" t="s">
        <v>96</v>
      </c>
      <c r="C54" s="287"/>
      <c r="D54" s="287"/>
      <c r="E54" s="278"/>
      <c r="F54" s="3"/>
      <c r="G54" s="3"/>
      <c r="H54" s="3"/>
      <c r="I54" s="3"/>
      <c r="J54" s="3"/>
      <c r="K54" s="3"/>
      <c r="L54" s="3"/>
      <c r="M54" s="3"/>
      <c r="N54" s="3"/>
      <c r="O54" s="3"/>
      <c r="P54" s="3"/>
      <c r="Q54" s="3"/>
      <c r="R54" s="3"/>
      <c r="S54" s="3"/>
      <c r="T54" s="2"/>
      <c r="U54" s="2"/>
      <c r="V54" s="2"/>
      <c r="X54" s="263"/>
    </row>
    <row r="55" spans="1:24" s="5" customFormat="1" ht="19.5" customHeight="1">
      <c r="A55" s="284" t="s">
        <v>93</v>
      </c>
      <c r="B55" s="261" t="s">
        <v>73</v>
      </c>
      <c r="C55" s="16"/>
      <c r="D55" s="17"/>
      <c r="E55" s="39"/>
      <c r="F55" s="23"/>
      <c r="G55" s="23"/>
      <c r="H55" s="23"/>
      <c r="I55" s="18"/>
      <c r="J55" s="18"/>
      <c r="K55" s="18"/>
      <c r="L55" s="18"/>
      <c r="M55" s="18"/>
      <c r="N55" s="18"/>
      <c r="O55" s="2"/>
      <c r="P55" s="2"/>
      <c r="Q55" s="2"/>
      <c r="R55" s="2"/>
      <c r="S55" s="2"/>
      <c r="T55" s="2"/>
      <c r="U55" s="2"/>
      <c r="V55" s="2"/>
      <c r="X55" s="263"/>
    </row>
    <row r="56" spans="1:24" s="5" customFormat="1" ht="19.5" customHeight="1">
      <c r="A56" s="285"/>
      <c r="B56" s="262"/>
      <c r="C56" s="16"/>
      <c r="D56" s="55"/>
      <c r="E56" s="40"/>
      <c r="F56" s="23"/>
      <c r="G56" s="23"/>
      <c r="H56" s="23"/>
      <c r="I56" s="18"/>
      <c r="J56" s="18"/>
      <c r="K56" s="18"/>
      <c r="L56" s="18"/>
      <c r="M56" s="24"/>
      <c r="N56" s="24"/>
      <c r="O56" s="2"/>
      <c r="P56" s="2"/>
      <c r="Q56" s="2"/>
      <c r="R56" s="2"/>
      <c r="S56" s="2"/>
      <c r="T56" s="2"/>
      <c r="U56" s="2"/>
      <c r="V56" s="2"/>
      <c r="X56" s="263"/>
    </row>
    <row r="57" spans="1:24" s="5" customFormat="1" ht="19.5" customHeight="1">
      <c r="A57" s="285"/>
      <c r="B57" s="262"/>
      <c r="C57" s="16"/>
      <c r="D57" s="55"/>
      <c r="E57" s="39"/>
      <c r="F57" s="23"/>
      <c r="G57" s="23"/>
      <c r="H57" s="23"/>
      <c r="I57" s="18"/>
      <c r="J57" s="18"/>
      <c r="K57" s="18"/>
      <c r="L57" s="18"/>
      <c r="M57" s="24"/>
      <c r="N57" s="24"/>
      <c r="O57" s="2"/>
      <c r="P57" s="2"/>
      <c r="Q57" s="2"/>
      <c r="R57" s="2"/>
      <c r="S57" s="2"/>
      <c r="T57" s="2"/>
      <c r="U57" s="2"/>
      <c r="V57" s="2"/>
      <c r="X57" s="263"/>
    </row>
    <row r="58" spans="1:24" s="5" customFormat="1" ht="19.5" customHeight="1">
      <c r="A58" s="285"/>
      <c r="B58" s="262"/>
      <c r="C58" s="16"/>
      <c r="D58" s="55"/>
      <c r="E58" s="39"/>
      <c r="F58" s="23"/>
      <c r="G58" s="23"/>
      <c r="H58" s="23"/>
      <c r="I58" s="18"/>
      <c r="J58" s="18"/>
      <c r="K58" s="18"/>
      <c r="L58" s="18"/>
      <c r="M58" s="24"/>
      <c r="N58" s="24"/>
      <c r="O58" s="2"/>
      <c r="P58" s="2"/>
      <c r="Q58" s="2"/>
      <c r="R58" s="2"/>
      <c r="S58" s="2"/>
      <c r="T58" s="2"/>
      <c r="U58" s="2"/>
      <c r="V58" s="2"/>
      <c r="X58" s="263"/>
    </row>
    <row r="59" spans="1:24" s="5" customFormat="1" ht="19.5" customHeight="1">
      <c r="A59" s="285"/>
      <c r="B59" s="322"/>
      <c r="C59" s="47"/>
      <c r="D59" s="49"/>
      <c r="E59" s="40"/>
      <c r="F59" s="50"/>
      <c r="G59" s="50"/>
      <c r="H59" s="50"/>
      <c r="I59" s="18"/>
      <c r="J59" s="18"/>
      <c r="K59" s="18"/>
      <c r="L59" s="18"/>
      <c r="M59" s="24"/>
      <c r="N59" s="24"/>
      <c r="O59" s="2"/>
      <c r="P59" s="2"/>
      <c r="Q59" s="2"/>
      <c r="R59" s="2"/>
      <c r="S59" s="2"/>
      <c r="T59" s="2"/>
      <c r="U59" s="2"/>
      <c r="V59" s="2"/>
      <c r="X59" s="263"/>
    </row>
    <row r="60" spans="1:24" s="5" customFormat="1" ht="19.5" customHeight="1">
      <c r="A60" s="285"/>
      <c r="B60" s="297" t="s">
        <v>94</v>
      </c>
      <c r="C60" s="287"/>
      <c r="D60" s="287"/>
      <c r="E60" s="278"/>
      <c r="F60" s="50"/>
      <c r="G60" s="23"/>
      <c r="H60" s="23"/>
      <c r="I60" s="18"/>
      <c r="J60" s="18"/>
      <c r="K60" s="18"/>
      <c r="L60" s="18"/>
      <c r="M60" s="24"/>
      <c r="N60" s="24"/>
      <c r="O60" s="2"/>
      <c r="P60" s="2"/>
      <c r="Q60" s="2"/>
      <c r="R60" s="2"/>
      <c r="S60" s="2"/>
      <c r="T60" s="2"/>
      <c r="U60" s="2"/>
      <c r="V60" s="2"/>
      <c r="X60" s="263"/>
    </row>
    <row r="61" spans="1:24" s="5" customFormat="1" ht="19.5" customHeight="1">
      <c r="A61" s="285"/>
      <c r="B61" s="284" t="s">
        <v>90</v>
      </c>
      <c r="C61" s="47"/>
      <c r="D61" s="49"/>
      <c r="E61" s="40"/>
      <c r="F61" s="23"/>
      <c r="G61" s="23"/>
      <c r="H61" s="23"/>
      <c r="I61" s="18"/>
      <c r="J61" s="18"/>
      <c r="K61" s="18"/>
      <c r="L61" s="18"/>
      <c r="M61" s="24"/>
      <c r="N61" s="24"/>
      <c r="O61" s="2"/>
      <c r="P61" s="2"/>
      <c r="Q61" s="2"/>
      <c r="R61" s="2"/>
      <c r="S61" s="2"/>
      <c r="T61" s="2"/>
      <c r="U61" s="2"/>
      <c r="V61" s="2"/>
      <c r="X61" s="263"/>
    </row>
    <row r="62" spans="1:24" s="5" customFormat="1" ht="19.5" customHeight="1">
      <c r="A62" s="285"/>
      <c r="B62" s="285"/>
      <c r="C62" s="54"/>
      <c r="D62" s="49"/>
      <c r="E62" s="40"/>
      <c r="F62" s="23"/>
      <c r="G62" s="23"/>
      <c r="H62" s="23"/>
      <c r="I62" s="18"/>
      <c r="J62" s="18"/>
      <c r="K62" s="18"/>
      <c r="L62" s="18"/>
      <c r="M62" s="24"/>
      <c r="N62" s="24"/>
      <c r="O62" s="2"/>
      <c r="P62" s="2"/>
      <c r="Q62" s="2"/>
      <c r="R62" s="2"/>
      <c r="S62" s="2"/>
      <c r="T62" s="2"/>
      <c r="U62" s="2"/>
      <c r="V62" s="2"/>
      <c r="X62" s="263"/>
    </row>
    <row r="63" spans="1:24" s="5" customFormat="1" ht="19.5" customHeight="1">
      <c r="A63" s="285"/>
      <c r="B63" s="285"/>
      <c r="C63" s="16"/>
      <c r="D63" s="49"/>
      <c r="E63" s="40"/>
      <c r="F63" s="23"/>
      <c r="G63" s="23"/>
      <c r="H63" s="23"/>
      <c r="I63" s="18"/>
      <c r="J63" s="18"/>
      <c r="K63" s="18"/>
      <c r="L63" s="18"/>
      <c r="M63" s="24"/>
      <c r="N63" s="24"/>
      <c r="O63" s="2"/>
      <c r="P63" s="2"/>
      <c r="Q63" s="2"/>
      <c r="R63" s="2"/>
      <c r="S63" s="2"/>
      <c r="T63" s="2"/>
      <c r="U63" s="2"/>
      <c r="V63" s="2"/>
      <c r="X63" s="263"/>
    </row>
    <row r="64" spans="1:24" s="5" customFormat="1" ht="19.5" customHeight="1">
      <c r="A64" s="285"/>
      <c r="B64" s="285"/>
      <c r="C64" s="16"/>
      <c r="D64" s="17"/>
      <c r="E64" s="39"/>
      <c r="F64" s="23"/>
      <c r="G64" s="23"/>
      <c r="H64" s="23"/>
      <c r="I64" s="18"/>
      <c r="J64" s="18"/>
      <c r="K64" s="18"/>
      <c r="L64" s="18"/>
      <c r="M64" s="24"/>
      <c r="N64" s="24"/>
      <c r="O64" s="2"/>
      <c r="P64" s="2"/>
      <c r="Q64" s="2"/>
      <c r="R64" s="2"/>
      <c r="S64" s="2"/>
      <c r="T64" s="2"/>
      <c r="U64" s="2"/>
      <c r="V64" s="2"/>
      <c r="X64" s="263"/>
    </row>
    <row r="65" spans="1:24" s="5" customFormat="1" ht="19.5" customHeight="1">
      <c r="A65" s="285"/>
      <c r="B65" s="277"/>
      <c r="C65" s="16"/>
      <c r="D65" s="17"/>
      <c r="E65" s="39"/>
      <c r="F65" s="23"/>
      <c r="G65" s="23"/>
      <c r="H65" s="23"/>
      <c r="I65" s="18"/>
      <c r="J65" s="18"/>
      <c r="K65" s="18"/>
      <c r="L65" s="18"/>
      <c r="M65" s="24"/>
      <c r="N65" s="24"/>
      <c r="O65" s="2"/>
      <c r="P65" s="2"/>
      <c r="Q65" s="2"/>
      <c r="R65" s="2"/>
      <c r="S65" s="2"/>
      <c r="T65" s="2"/>
      <c r="U65" s="2"/>
      <c r="V65" s="2"/>
      <c r="X65" s="263"/>
    </row>
    <row r="66" spans="1:24" s="5" customFormat="1" ht="19.5" customHeight="1">
      <c r="A66" s="285"/>
      <c r="B66" s="297" t="s">
        <v>95</v>
      </c>
      <c r="C66" s="287"/>
      <c r="D66" s="287"/>
      <c r="E66" s="278"/>
      <c r="F66" s="23"/>
      <c r="G66" s="23"/>
      <c r="H66" s="23"/>
      <c r="I66" s="18"/>
      <c r="J66" s="18"/>
      <c r="K66" s="18"/>
      <c r="L66" s="18"/>
      <c r="M66" s="24"/>
      <c r="N66" s="24"/>
      <c r="O66" s="2"/>
      <c r="P66" s="2"/>
      <c r="Q66" s="2"/>
      <c r="R66" s="2"/>
      <c r="S66" s="2"/>
      <c r="T66" s="2"/>
      <c r="U66" s="2"/>
      <c r="V66" s="2"/>
      <c r="X66" s="263"/>
    </row>
    <row r="67" spans="1:24" ht="19.5" customHeight="1">
      <c r="A67" s="277"/>
      <c r="B67" s="297" t="s">
        <v>96</v>
      </c>
      <c r="C67" s="287"/>
      <c r="D67" s="287"/>
      <c r="E67" s="278"/>
      <c r="F67" s="3"/>
      <c r="G67" s="3"/>
      <c r="H67" s="3"/>
      <c r="I67" s="3"/>
      <c r="J67" s="3"/>
      <c r="K67" s="3"/>
      <c r="L67" s="3"/>
      <c r="M67" s="3"/>
      <c r="N67" s="3"/>
      <c r="O67" s="3"/>
      <c r="P67" s="3"/>
      <c r="Q67" s="3"/>
      <c r="R67" s="3"/>
      <c r="S67" s="3"/>
      <c r="T67" s="2"/>
      <c r="U67" s="2"/>
      <c r="V67" s="2"/>
      <c r="X67" s="263"/>
    </row>
    <row r="68" spans="1:24" s="5" customFormat="1" ht="19.5" customHeight="1">
      <c r="A68" s="284" t="s">
        <v>93</v>
      </c>
      <c r="B68" s="261" t="s">
        <v>73</v>
      </c>
      <c r="C68" s="16"/>
      <c r="D68" s="17"/>
      <c r="E68" s="39"/>
      <c r="F68" s="23"/>
      <c r="G68" s="23"/>
      <c r="H68" s="23"/>
      <c r="I68" s="18"/>
      <c r="J68" s="18"/>
      <c r="K68" s="18"/>
      <c r="L68" s="18"/>
      <c r="M68" s="18"/>
      <c r="N68" s="18"/>
      <c r="O68" s="2"/>
      <c r="P68" s="2"/>
      <c r="Q68" s="2"/>
      <c r="R68" s="2"/>
      <c r="S68" s="2"/>
      <c r="T68" s="2"/>
      <c r="U68" s="2"/>
      <c r="V68" s="2"/>
      <c r="X68" s="263"/>
    </row>
    <row r="69" spans="1:24" s="5" customFormat="1" ht="19.5" customHeight="1">
      <c r="A69" s="285"/>
      <c r="B69" s="262"/>
      <c r="C69" s="16"/>
      <c r="D69" s="17"/>
      <c r="E69" s="39"/>
      <c r="F69" s="23"/>
      <c r="G69" s="23"/>
      <c r="H69" s="23"/>
      <c r="I69" s="18"/>
      <c r="J69" s="18"/>
      <c r="K69" s="18"/>
      <c r="L69" s="18"/>
      <c r="M69" s="24"/>
      <c r="N69" s="24"/>
      <c r="O69" s="2"/>
      <c r="P69" s="2"/>
      <c r="Q69" s="2"/>
      <c r="R69" s="2"/>
      <c r="S69" s="2"/>
      <c r="T69" s="2"/>
      <c r="U69" s="2"/>
      <c r="V69" s="2"/>
      <c r="X69" s="263"/>
    </row>
    <row r="70" spans="1:24" s="5" customFormat="1" ht="19.5" customHeight="1">
      <c r="A70" s="285"/>
      <c r="B70" s="262"/>
      <c r="C70" s="16"/>
      <c r="D70" s="55"/>
      <c r="E70" s="39"/>
      <c r="F70" s="23"/>
      <c r="G70" s="23"/>
      <c r="H70" s="23"/>
      <c r="I70" s="18"/>
      <c r="J70" s="18"/>
      <c r="K70" s="18"/>
      <c r="L70" s="18"/>
      <c r="M70" s="24"/>
      <c r="N70" s="24"/>
      <c r="O70" s="2"/>
      <c r="P70" s="2"/>
      <c r="Q70" s="2"/>
      <c r="R70" s="2"/>
      <c r="S70" s="2"/>
      <c r="T70" s="2"/>
      <c r="U70" s="2"/>
      <c r="V70" s="2"/>
      <c r="X70" s="263"/>
    </row>
    <row r="71" spans="1:24" s="5" customFormat="1" ht="19.5" customHeight="1">
      <c r="A71" s="285"/>
      <c r="B71" s="262"/>
      <c r="C71" s="16"/>
      <c r="D71" s="17"/>
      <c r="E71" s="39"/>
      <c r="F71" s="23"/>
      <c r="G71" s="23"/>
      <c r="H71" s="23"/>
      <c r="I71" s="18"/>
      <c r="J71" s="18"/>
      <c r="K71" s="18"/>
      <c r="L71" s="18"/>
      <c r="M71" s="24"/>
      <c r="N71" s="24"/>
      <c r="O71" s="2"/>
      <c r="P71" s="2"/>
      <c r="Q71" s="2"/>
      <c r="R71" s="2"/>
      <c r="S71" s="2"/>
      <c r="T71" s="2"/>
      <c r="U71" s="2"/>
      <c r="V71" s="2"/>
      <c r="X71" s="263"/>
    </row>
    <row r="72" spans="1:24" s="5" customFormat="1" ht="19.5" customHeight="1">
      <c r="A72" s="285"/>
      <c r="B72" s="322"/>
      <c r="C72" s="47"/>
      <c r="D72" s="49"/>
      <c r="E72" s="40"/>
      <c r="F72" s="23"/>
      <c r="G72" s="50"/>
      <c r="H72" s="50"/>
      <c r="I72" s="18"/>
      <c r="J72" s="18"/>
      <c r="K72" s="18"/>
      <c r="L72" s="18"/>
      <c r="M72" s="24"/>
      <c r="N72" s="24"/>
      <c r="O72" s="2"/>
      <c r="P72" s="2"/>
      <c r="Q72" s="2"/>
      <c r="R72" s="2"/>
      <c r="S72" s="2"/>
      <c r="T72" s="2"/>
      <c r="U72" s="2"/>
      <c r="V72" s="2"/>
      <c r="X72" s="263"/>
    </row>
    <row r="73" spans="1:24" s="5" customFormat="1" ht="19.5" customHeight="1">
      <c r="A73" s="285"/>
      <c r="B73" s="297" t="s">
        <v>94</v>
      </c>
      <c r="C73" s="287"/>
      <c r="D73" s="287"/>
      <c r="E73" s="278"/>
      <c r="F73" s="117"/>
      <c r="G73" s="23"/>
      <c r="H73" s="23"/>
      <c r="I73" s="18"/>
      <c r="J73" s="18"/>
      <c r="K73" s="18"/>
      <c r="L73" s="18"/>
      <c r="M73" s="24"/>
      <c r="N73" s="24"/>
      <c r="O73" s="2"/>
      <c r="P73" s="2"/>
      <c r="Q73" s="2"/>
      <c r="R73" s="2"/>
      <c r="S73" s="2"/>
      <c r="T73" s="2"/>
      <c r="U73" s="2"/>
      <c r="V73" s="2"/>
      <c r="X73" s="263"/>
    </row>
    <row r="74" spans="1:24" s="5" customFormat="1" ht="19.5" customHeight="1">
      <c r="A74" s="285"/>
      <c r="B74" s="284" t="s">
        <v>90</v>
      </c>
      <c r="C74" s="16"/>
      <c r="D74" s="55"/>
      <c r="E74" s="39"/>
      <c r="F74" s="23"/>
      <c r="G74" s="23"/>
      <c r="H74" s="23"/>
      <c r="I74" s="18"/>
      <c r="J74" s="18"/>
      <c r="K74" s="18"/>
      <c r="L74" s="18"/>
      <c r="M74" s="24"/>
      <c r="N74" s="24"/>
      <c r="O74" s="2"/>
      <c r="P74" s="2"/>
      <c r="Q74" s="2"/>
      <c r="R74" s="2"/>
      <c r="S74" s="2"/>
      <c r="T74" s="2"/>
      <c r="U74" s="2"/>
      <c r="V74" s="2"/>
      <c r="X74" s="263"/>
    </row>
    <row r="75" spans="1:24" s="5" customFormat="1" ht="19.5" customHeight="1">
      <c r="A75" s="285"/>
      <c r="B75" s="285"/>
      <c r="C75" s="16"/>
      <c r="D75" s="17"/>
      <c r="E75" s="39"/>
      <c r="F75" s="23"/>
      <c r="G75" s="23"/>
      <c r="H75" s="23"/>
      <c r="I75" s="18"/>
      <c r="J75" s="18"/>
      <c r="K75" s="18"/>
      <c r="L75" s="18"/>
      <c r="M75" s="24"/>
      <c r="N75" s="24"/>
      <c r="O75" s="2"/>
      <c r="P75" s="2"/>
      <c r="Q75" s="2"/>
      <c r="R75" s="2"/>
      <c r="S75" s="2"/>
      <c r="T75" s="2"/>
      <c r="U75" s="2"/>
      <c r="V75" s="2"/>
      <c r="X75" s="263"/>
    </row>
    <row r="76" spans="1:24" s="5" customFormat="1" ht="19.5" customHeight="1">
      <c r="A76" s="285"/>
      <c r="B76" s="285"/>
      <c r="C76" s="16"/>
      <c r="D76" s="17"/>
      <c r="E76" s="39"/>
      <c r="F76" s="23"/>
      <c r="G76" s="23"/>
      <c r="H76" s="23"/>
      <c r="I76" s="18"/>
      <c r="J76" s="18"/>
      <c r="K76" s="18"/>
      <c r="L76" s="18"/>
      <c r="M76" s="24"/>
      <c r="N76" s="24"/>
      <c r="O76" s="2"/>
      <c r="P76" s="2"/>
      <c r="Q76" s="2"/>
      <c r="R76" s="2"/>
      <c r="S76" s="2"/>
      <c r="T76" s="2"/>
      <c r="U76" s="2"/>
      <c r="V76" s="2"/>
      <c r="X76" s="263"/>
    </row>
    <row r="77" spans="1:24" s="5" customFormat="1" ht="19.5" customHeight="1">
      <c r="A77" s="285"/>
      <c r="B77" s="285"/>
      <c r="C77" s="16"/>
      <c r="D77" s="118"/>
      <c r="E77" s="39"/>
      <c r="F77" s="23"/>
      <c r="G77" s="23"/>
      <c r="H77" s="23"/>
      <c r="I77" s="18"/>
      <c r="J77" s="18"/>
      <c r="K77" s="18"/>
      <c r="L77" s="18"/>
      <c r="M77" s="24"/>
      <c r="N77" s="24"/>
      <c r="O77" s="2"/>
      <c r="P77" s="2"/>
      <c r="Q77" s="2"/>
      <c r="R77" s="2"/>
      <c r="S77" s="2"/>
      <c r="T77" s="2"/>
      <c r="U77" s="2"/>
      <c r="V77" s="2"/>
      <c r="X77" s="263"/>
    </row>
    <row r="78" spans="1:24" s="5" customFormat="1" ht="19.5" customHeight="1">
      <c r="A78" s="285"/>
      <c r="B78" s="277"/>
      <c r="C78" s="16"/>
      <c r="D78" s="55"/>
      <c r="E78" s="39"/>
      <c r="F78" s="23"/>
      <c r="G78" s="23"/>
      <c r="H78" s="23"/>
      <c r="I78" s="18"/>
      <c r="J78" s="18"/>
      <c r="K78" s="18"/>
      <c r="L78" s="18"/>
      <c r="M78" s="24"/>
      <c r="N78" s="24"/>
      <c r="O78" s="2"/>
      <c r="P78" s="2"/>
      <c r="Q78" s="2"/>
      <c r="R78" s="2"/>
      <c r="S78" s="2"/>
      <c r="T78" s="2"/>
      <c r="U78" s="2"/>
      <c r="V78" s="2"/>
      <c r="X78" s="263"/>
    </row>
    <row r="79" spans="1:24" s="5" customFormat="1" ht="19.5" customHeight="1">
      <c r="A79" s="285"/>
      <c r="B79" s="297" t="s">
        <v>95</v>
      </c>
      <c r="C79" s="287"/>
      <c r="D79" s="287"/>
      <c r="E79" s="278"/>
      <c r="F79" s="23"/>
      <c r="G79" s="23"/>
      <c r="H79" s="23"/>
      <c r="I79" s="18"/>
      <c r="J79" s="18"/>
      <c r="K79" s="18"/>
      <c r="L79" s="18"/>
      <c r="M79" s="24"/>
      <c r="N79" s="24"/>
      <c r="O79" s="2"/>
      <c r="P79" s="2"/>
      <c r="Q79" s="2"/>
      <c r="R79" s="2"/>
      <c r="S79" s="2"/>
      <c r="T79" s="2"/>
      <c r="U79" s="2"/>
      <c r="V79" s="2"/>
      <c r="X79" s="263"/>
    </row>
    <row r="80" spans="1:24" ht="19.5" customHeight="1">
      <c r="A80" s="277"/>
      <c r="B80" s="297" t="s">
        <v>96</v>
      </c>
      <c r="C80" s="287"/>
      <c r="D80" s="287"/>
      <c r="E80" s="278"/>
      <c r="F80" s="3"/>
      <c r="G80" s="3"/>
      <c r="H80" s="3"/>
      <c r="I80" s="3"/>
      <c r="J80" s="3"/>
      <c r="K80" s="3"/>
      <c r="L80" s="3"/>
      <c r="M80" s="3"/>
      <c r="N80" s="3"/>
      <c r="O80" s="3"/>
      <c r="P80" s="3"/>
      <c r="Q80" s="3"/>
      <c r="R80" s="3"/>
      <c r="S80" s="3"/>
      <c r="T80" s="2"/>
      <c r="U80" s="2"/>
      <c r="V80" s="2"/>
      <c r="X80" s="263"/>
    </row>
    <row r="81" spans="1:24" s="5" customFormat="1" ht="19.5" customHeight="1">
      <c r="A81" s="284" t="s">
        <v>93</v>
      </c>
      <c r="B81" s="284" t="s">
        <v>73</v>
      </c>
      <c r="C81" s="16"/>
      <c r="D81" s="17"/>
      <c r="E81" s="39"/>
      <c r="F81" s="23"/>
      <c r="G81" s="23"/>
      <c r="H81" s="23"/>
      <c r="I81" s="18"/>
      <c r="J81" s="18"/>
      <c r="K81" s="18"/>
      <c r="L81" s="18"/>
      <c r="M81" s="18"/>
      <c r="N81" s="18"/>
      <c r="O81" s="2"/>
      <c r="P81" s="2"/>
      <c r="Q81" s="2"/>
      <c r="R81" s="2"/>
      <c r="S81" s="2"/>
      <c r="T81" s="2"/>
      <c r="U81" s="2"/>
      <c r="V81" s="2"/>
      <c r="X81" s="263"/>
    </row>
    <row r="82" spans="1:24" s="5" customFormat="1" ht="19.5" customHeight="1">
      <c r="A82" s="285"/>
      <c r="B82" s="285"/>
      <c r="C82" s="16"/>
      <c r="D82" s="17"/>
      <c r="E82" s="39"/>
      <c r="F82" s="23"/>
      <c r="G82" s="23"/>
      <c r="H82" s="23"/>
      <c r="I82" s="18"/>
      <c r="J82" s="18"/>
      <c r="K82" s="18"/>
      <c r="L82" s="18"/>
      <c r="M82" s="24"/>
      <c r="N82" s="24"/>
      <c r="O82" s="2"/>
      <c r="P82" s="2"/>
      <c r="Q82" s="2"/>
      <c r="R82" s="2"/>
      <c r="S82" s="2"/>
      <c r="T82" s="2"/>
      <c r="U82" s="2"/>
      <c r="V82" s="2"/>
      <c r="X82" s="263"/>
    </row>
    <row r="83" spans="1:24" s="5" customFormat="1" ht="19.5" customHeight="1">
      <c r="A83" s="285"/>
      <c r="B83" s="285"/>
      <c r="C83" s="16"/>
      <c r="D83" s="17"/>
      <c r="E83" s="39"/>
      <c r="F83" s="23"/>
      <c r="G83" s="23"/>
      <c r="H83" s="23"/>
      <c r="I83" s="18"/>
      <c r="J83" s="18"/>
      <c r="K83" s="18"/>
      <c r="L83" s="18"/>
      <c r="M83" s="24"/>
      <c r="N83" s="24"/>
      <c r="O83" s="2"/>
      <c r="P83" s="2"/>
      <c r="Q83" s="2"/>
      <c r="R83" s="2"/>
      <c r="S83" s="2"/>
      <c r="T83" s="2"/>
      <c r="U83" s="2"/>
      <c r="V83" s="2"/>
      <c r="X83" s="263"/>
    </row>
    <row r="84" spans="1:24" s="5" customFormat="1" ht="19.5" customHeight="1">
      <c r="A84" s="285"/>
      <c r="B84" s="285"/>
      <c r="C84" s="16"/>
      <c r="D84" s="17"/>
      <c r="E84" s="39"/>
      <c r="F84" s="23"/>
      <c r="G84" s="23"/>
      <c r="H84" s="23"/>
      <c r="I84" s="18"/>
      <c r="J84" s="18"/>
      <c r="K84" s="18"/>
      <c r="L84" s="18"/>
      <c r="M84" s="24"/>
      <c r="N84" s="24"/>
      <c r="O84" s="2"/>
      <c r="P84" s="2"/>
      <c r="Q84" s="2"/>
      <c r="R84" s="2"/>
      <c r="S84" s="2"/>
      <c r="T84" s="2"/>
      <c r="U84" s="2"/>
      <c r="V84" s="2"/>
      <c r="X84" s="263"/>
    </row>
    <row r="85" spans="1:24" s="5" customFormat="1" ht="19.5" customHeight="1">
      <c r="A85" s="285"/>
      <c r="B85" s="277"/>
      <c r="C85" s="16"/>
      <c r="D85" s="55"/>
      <c r="E85" s="39"/>
      <c r="F85" s="23"/>
      <c r="G85" s="23"/>
      <c r="H85" s="23"/>
      <c r="I85" s="18"/>
      <c r="J85" s="18"/>
      <c r="K85" s="18"/>
      <c r="L85" s="18"/>
      <c r="M85" s="24"/>
      <c r="N85" s="24"/>
      <c r="O85" s="2"/>
      <c r="P85" s="2"/>
      <c r="Q85" s="2"/>
      <c r="R85" s="2"/>
      <c r="S85" s="2"/>
      <c r="T85" s="2"/>
      <c r="U85" s="2"/>
      <c r="V85" s="2"/>
      <c r="X85" s="263"/>
    </row>
    <row r="86" spans="1:24" s="5" customFormat="1" ht="19.5" customHeight="1">
      <c r="A86" s="285"/>
      <c r="B86" s="297" t="s">
        <v>94</v>
      </c>
      <c r="C86" s="287"/>
      <c r="D86" s="287"/>
      <c r="E86" s="278"/>
      <c r="F86" s="23"/>
      <c r="G86" s="23"/>
      <c r="H86" s="23"/>
      <c r="I86" s="18"/>
      <c r="J86" s="18"/>
      <c r="K86" s="18"/>
      <c r="L86" s="18"/>
      <c r="M86" s="24"/>
      <c r="N86" s="24"/>
      <c r="O86" s="2"/>
      <c r="P86" s="2"/>
      <c r="Q86" s="2"/>
      <c r="R86" s="2"/>
      <c r="S86" s="2"/>
      <c r="T86" s="2"/>
      <c r="U86" s="2"/>
      <c r="V86" s="2"/>
      <c r="X86" s="263"/>
    </row>
    <row r="87" spans="1:24" s="5" customFormat="1" ht="19.5" customHeight="1">
      <c r="A87" s="285"/>
      <c r="B87" s="284" t="s">
        <v>90</v>
      </c>
      <c r="C87" s="16"/>
      <c r="D87" s="55"/>
      <c r="E87" s="39"/>
      <c r="F87" s="23"/>
      <c r="G87" s="23"/>
      <c r="H87" s="23"/>
      <c r="I87" s="18"/>
      <c r="J87" s="18"/>
      <c r="K87" s="18"/>
      <c r="L87" s="18"/>
      <c r="M87" s="24"/>
      <c r="N87" s="24"/>
      <c r="O87" s="2"/>
      <c r="P87" s="2"/>
      <c r="Q87" s="2"/>
      <c r="R87" s="2"/>
      <c r="S87" s="2"/>
      <c r="T87" s="2"/>
      <c r="U87" s="2"/>
      <c r="V87" s="2"/>
      <c r="X87" s="263"/>
    </row>
    <row r="88" spans="1:24" s="5" customFormat="1" ht="19.5" customHeight="1">
      <c r="A88" s="285"/>
      <c r="B88" s="285"/>
      <c r="C88" s="47"/>
      <c r="D88" s="49"/>
      <c r="E88" s="40"/>
      <c r="F88" s="23"/>
      <c r="G88" s="23"/>
      <c r="H88" s="23"/>
      <c r="I88" s="18"/>
      <c r="J88" s="18"/>
      <c r="K88" s="18"/>
      <c r="L88" s="18"/>
      <c r="M88" s="24"/>
      <c r="N88" s="24"/>
      <c r="O88" s="2"/>
      <c r="P88" s="2"/>
      <c r="Q88" s="2"/>
      <c r="R88" s="2"/>
      <c r="S88" s="2"/>
      <c r="T88" s="2"/>
      <c r="U88" s="2"/>
      <c r="V88" s="2"/>
      <c r="X88" s="263"/>
    </row>
    <row r="89" spans="1:24" s="5" customFormat="1" ht="19.5" customHeight="1">
      <c r="A89" s="285"/>
      <c r="B89" s="285"/>
      <c r="C89" s="54"/>
      <c r="D89" s="49"/>
      <c r="E89" s="40"/>
      <c r="F89" s="23"/>
      <c r="G89" s="23"/>
      <c r="H89" s="23"/>
      <c r="I89" s="18"/>
      <c r="J89" s="18"/>
      <c r="K89" s="18"/>
      <c r="L89" s="18"/>
      <c r="M89" s="24"/>
      <c r="N89" s="24"/>
      <c r="O89" s="2"/>
      <c r="P89" s="2"/>
      <c r="Q89" s="2"/>
      <c r="R89" s="2"/>
      <c r="S89" s="2"/>
      <c r="T89" s="2"/>
      <c r="U89" s="2"/>
      <c r="V89" s="2"/>
      <c r="X89" s="263"/>
    </row>
    <row r="90" spans="1:24" s="5" customFormat="1" ht="19.5" customHeight="1">
      <c r="A90" s="285"/>
      <c r="B90" s="285"/>
      <c r="C90" s="16"/>
      <c r="D90" s="49"/>
      <c r="E90" s="39"/>
      <c r="F90" s="23"/>
      <c r="G90" s="23"/>
      <c r="H90" s="23"/>
      <c r="I90" s="18"/>
      <c r="J90" s="18"/>
      <c r="K90" s="18"/>
      <c r="L90" s="18"/>
      <c r="M90" s="24"/>
      <c r="N90" s="24"/>
      <c r="O90" s="2"/>
      <c r="P90" s="2"/>
      <c r="Q90" s="2"/>
      <c r="R90" s="2"/>
      <c r="S90" s="2"/>
      <c r="T90" s="2"/>
      <c r="U90" s="2"/>
      <c r="V90" s="2"/>
      <c r="X90" s="263"/>
    </row>
    <row r="91" spans="1:24" s="5" customFormat="1" ht="19.5" customHeight="1">
      <c r="A91" s="285"/>
      <c r="B91" s="277"/>
      <c r="C91" s="16"/>
      <c r="D91" s="55"/>
      <c r="E91" s="39"/>
      <c r="F91" s="23"/>
      <c r="G91" s="23"/>
      <c r="H91" s="23"/>
      <c r="I91" s="18"/>
      <c r="J91" s="18"/>
      <c r="K91" s="18"/>
      <c r="L91" s="18"/>
      <c r="M91" s="24"/>
      <c r="N91" s="24"/>
      <c r="O91" s="2"/>
      <c r="P91" s="2"/>
      <c r="Q91" s="2"/>
      <c r="R91" s="2"/>
      <c r="S91" s="2"/>
      <c r="T91" s="2"/>
      <c r="U91" s="2"/>
      <c r="V91" s="2"/>
      <c r="X91" s="263"/>
    </row>
    <row r="92" spans="1:24" s="5" customFormat="1" ht="19.5" customHeight="1">
      <c r="A92" s="285"/>
      <c r="B92" s="297" t="s">
        <v>95</v>
      </c>
      <c r="C92" s="287"/>
      <c r="D92" s="287"/>
      <c r="E92" s="278"/>
      <c r="F92" s="23"/>
      <c r="G92" s="23"/>
      <c r="H92" s="23"/>
      <c r="I92" s="18"/>
      <c r="J92" s="18"/>
      <c r="K92" s="18"/>
      <c r="L92" s="18"/>
      <c r="M92" s="24"/>
      <c r="N92" s="24"/>
      <c r="O92" s="2"/>
      <c r="P92" s="2"/>
      <c r="Q92" s="2"/>
      <c r="R92" s="2"/>
      <c r="S92" s="2"/>
      <c r="T92" s="2"/>
      <c r="U92" s="2"/>
      <c r="V92" s="2"/>
      <c r="X92" s="263"/>
    </row>
    <row r="93" spans="1:24" ht="19.5" customHeight="1">
      <c r="A93" s="277"/>
      <c r="B93" s="297" t="s">
        <v>96</v>
      </c>
      <c r="C93" s="287"/>
      <c r="D93" s="287"/>
      <c r="E93" s="278"/>
      <c r="F93" s="3"/>
      <c r="G93" s="3"/>
      <c r="H93" s="3"/>
      <c r="I93" s="3"/>
      <c r="J93" s="3"/>
      <c r="K93" s="3"/>
      <c r="L93" s="3"/>
      <c r="M93" s="3"/>
      <c r="N93" s="3"/>
      <c r="O93" s="3"/>
      <c r="P93" s="3"/>
      <c r="Q93" s="3"/>
      <c r="R93" s="3"/>
      <c r="S93" s="3"/>
      <c r="T93" s="2"/>
      <c r="U93" s="2"/>
      <c r="V93" s="2"/>
      <c r="X93" s="263"/>
    </row>
    <row r="94" spans="1:24" s="5" customFormat="1" ht="19.5" customHeight="1">
      <c r="A94" s="284" t="s">
        <v>93</v>
      </c>
      <c r="B94" s="261" t="s">
        <v>73</v>
      </c>
      <c r="C94" s="16"/>
      <c r="D94" s="17"/>
      <c r="E94" s="39"/>
      <c r="F94" s="23"/>
      <c r="G94" s="23"/>
      <c r="H94" s="23"/>
      <c r="I94" s="18"/>
      <c r="J94" s="18"/>
      <c r="K94" s="18"/>
      <c r="L94" s="18"/>
      <c r="M94" s="18"/>
      <c r="N94" s="18"/>
      <c r="O94" s="2"/>
      <c r="P94" s="2"/>
      <c r="Q94" s="2"/>
      <c r="R94" s="2"/>
      <c r="S94" s="2"/>
      <c r="T94" s="2"/>
      <c r="U94" s="2"/>
      <c r="V94" s="2"/>
      <c r="X94" s="263"/>
    </row>
    <row r="95" spans="1:24" s="5" customFormat="1" ht="19.5" customHeight="1">
      <c r="A95" s="285"/>
      <c r="B95" s="262"/>
      <c r="C95" s="16"/>
      <c r="D95" s="17"/>
      <c r="E95" s="39"/>
      <c r="F95" s="23"/>
      <c r="G95" s="23"/>
      <c r="H95" s="23"/>
      <c r="I95" s="18"/>
      <c r="J95" s="18"/>
      <c r="K95" s="18"/>
      <c r="L95" s="18"/>
      <c r="M95" s="24"/>
      <c r="N95" s="24"/>
      <c r="O95" s="2"/>
      <c r="P95" s="2"/>
      <c r="Q95" s="2"/>
      <c r="R95" s="2"/>
      <c r="S95" s="2"/>
      <c r="T95" s="2"/>
      <c r="U95" s="2"/>
      <c r="V95" s="2"/>
      <c r="X95" s="263"/>
    </row>
    <row r="96" spans="1:24" s="5" customFormat="1" ht="19.5" customHeight="1">
      <c r="A96" s="285"/>
      <c r="B96" s="262"/>
      <c r="C96" s="16"/>
      <c r="D96" s="17"/>
      <c r="E96" s="39"/>
      <c r="F96" s="23"/>
      <c r="G96" s="23"/>
      <c r="H96" s="23"/>
      <c r="I96" s="18"/>
      <c r="J96" s="18"/>
      <c r="K96" s="18"/>
      <c r="L96" s="18"/>
      <c r="M96" s="24"/>
      <c r="N96" s="24"/>
      <c r="O96" s="2"/>
      <c r="P96" s="2"/>
      <c r="Q96" s="2"/>
      <c r="R96" s="2"/>
      <c r="S96" s="2"/>
      <c r="T96" s="2"/>
      <c r="U96" s="2"/>
      <c r="V96" s="2"/>
      <c r="X96" s="263"/>
    </row>
    <row r="97" spans="1:24" s="5" customFormat="1" ht="19.5" customHeight="1">
      <c r="A97" s="285"/>
      <c r="B97" s="262"/>
      <c r="C97" s="16"/>
      <c r="D97" s="55"/>
      <c r="E97" s="39"/>
      <c r="F97" s="23"/>
      <c r="G97" s="23"/>
      <c r="H97" s="23"/>
      <c r="I97" s="18"/>
      <c r="J97" s="18"/>
      <c r="K97" s="18"/>
      <c r="L97" s="18"/>
      <c r="M97" s="24"/>
      <c r="N97" s="24"/>
      <c r="O97" s="2"/>
      <c r="P97" s="2"/>
      <c r="Q97" s="2"/>
      <c r="R97" s="2"/>
      <c r="S97" s="2"/>
      <c r="T97" s="2"/>
      <c r="U97" s="2"/>
      <c r="V97" s="2"/>
      <c r="X97" s="263"/>
    </row>
    <row r="98" spans="1:24" s="5" customFormat="1" ht="19.5" customHeight="1">
      <c r="A98" s="285"/>
      <c r="B98" s="322"/>
      <c r="C98" s="47"/>
      <c r="D98" s="49"/>
      <c r="E98" s="40"/>
      <c r="F98" s="50"/>
      <c r="G98" s="23"/>
      <c r="H98" s="23"/>
      <c r="I98" s="18"/>
      <c r="J98" s="18"/>
      <c r="K98" s="18"/>
      <c r="L98" s="18"/>
      <c r="M98" s="24"/>
      <c r="N98" s="24"/>
      <c r="O98" s="2"/>
      <c r="P98" s="2"/>
      <c r="Q98" s="2"/>
      <c r="R98" s="2"/>
      <c r="S98" s="2"/>
      <c r="T98" s="2"/>
      <c r="U98" s="2"/>
      <c r="V98" s="2"/>
      <c r="X98" s="263"/>
    </row>
    <row r="99" spans="1:24" s="5" customFormat="1" ht="19.5" customHeight="1">
      <c r="A99" s="285"/>
      <c r="B99" s="297" t="s">
        <v>94</v>
      </c>
      <c r="C99" s="287"/>
      <c r="D99" s="287"/>
      <c r="E99" s="278"/>
      <c r="F99" s="23"/>
      <c r="G99" s="23"/>
      <c r="H99" s="23"/>
      <c r="I99" s="18"/>
      <c r="J99" s="18"/>
      <c r="K99" s="18"/>
      <c r="L99" s="18"/>
      <c r="M99" s="24"/>
      <c r="N99" s="24"/>
      <c r="O99" s="2"/>
      <c r="P99" s="2"/>
      <c r="Q99" s="2"/>
      <c r="R99" s="2"/>
      <c r="S99" s="2"/>
      <c r="T99" s="2"/>
      <c r="U99" s="2"/>
      <c r="V99" s="2"/>
      <c r="X99" s="263"/>
    </row>
    <row r="100" spans="1:24" s="5" customFormat="1" ht="19.5" customHeight="1">
      <c r="A100" s="285"/>
      <c r="B100" s="284" t="s">
        <v>90</v>
      </c>
      <c r="C100" s="47"/>
      <c r="D100" s="17"/>
      <c r="E100" s="40"/>
      <c r="F100" s="23"/>
      <c r="G100" s="23"/>
      <c r="H100" s="23"/>
      <c r="I100" s="18"/>
      <c r="J100" s="18"/>
      <c r="K100" s="18"/>
      <c r="L100" s="18"/>
      <c r="M100" s="24"/>
      <c r="N100" s="24"/>
      <c r="O100" s="2"/>
      <c r="P100" s="2"/>
      <c r="Q100" s="2"/>
      <c r="R100" s="2"/>
      <c r="S100" s="2"/>
      <c r="T100" s="2"/>
      <c r="U100" s="2"/>
      <c r="V100" s="2"/>
      <c r="X100" s="263"/>
    </row>
    <row r="101" spans="1:24" s="5" customFormat="1" ht="19.5" customHeight="1">
      <c r="A101" s="285"/>
      <c r="B101" s="285"/>
      <c r="C101" s="16"/>
      <c r="D101" s="17"/>
      <c r="E101" s="39"/>
      <c r="F101" s="23"/>
      <c r="G101" s="23"/>
      <c r="H101" s="23"/>
      <c r="I101" s="18"/>
      <c r="J101" s="18"/>
      <c r="K101" s="18"/>
      <c r="L101" s="18"/>
      <c r="M101" s="24"/>
      <c r="N101" s="24"/>
      <c r="O101" s="2"/>
      <c r="P101" s="2"/>
      <c r="Q101" s="2"/>
      <c r="R101" s="2"/>
      <c r="S101" s="2"/>
      <c r="T101" s="2"/>
      <c r="U101" s="2"/>
      <c r="V101" s="2"/>
      <c r="X101" s="263"/>
    </row>
    <row r="102" spans="1:24" s="5" customFormat="1" ht="19.5" customHeight="1">
      <c r="A102" s="285"/>
      <c r="B102" s="285"/>
      <c r="C102" s="16"/>
      <c r="D102" s="17"/>
      <c r="E102" s="39"/>
      <c r="F102" s="23"/>
      <c r="G102" s="23"/>
      <c r="H102" s="23"/>
      <c r="I102" s="18"/>
      <c r="J102" s="18"/>
      <c r="K102" s="18"/>
      <c r="L102" s="18"/>
      <c r="M102" s="24"/>
      <c r="N102" s="24"/>
      <c r="O102" s="2"/>
      <c r="P102" s="2"/>
      <c r="Q102" s="2"/>
      <c r="R102" s="2"/>
      <c r="S102" s="2"/>
      <c r="T102" s="2"/>
      <c r="U102" s="2"/>
      <c r="V102" s="2"/>
      <c r="X102" s="263"/>
    </row>
    <row r="103" spans="1:24" s="5" customFormat="1" ht="19.5" customHeight="1">
      <c r="A103" s="285"/>
      <c r="B103" s="285"/>
      <c r="C103" s="16"/>
      <c r="D103" s="118"/>
      <c r="E103" s="39"/>
      <c r="F103" s="23"/>
      <c r="G103" s="23"/>
      <c r="H103" s="23"/>
      <c r="I103" s="18"/>
      <c r="J103" s="18"/>
      <c r="K103" s="18"/>
      <c r="L103" s="18"/>
      <c r="M103" s="24"/>
      <c r="N103" s="24"/>
      <c r="O103" s="2"/>
      <c r="P103" s="2"/>
      <c r="Q103" s="2"/>
      <c r="R103" s="2"/>
      <c r="S103" s="2"/>
      <c r="T103" s="2"/>
      <c r="U103" s="2"/>
      <c r="V103" s="2"/>
      <c r="X103" s="263"/>
    </row>
    <row r="104" spans="1:24" s="5" customFormat="1" ht="19.5" customHeight="1">
      <c r="A104" s="285"/>
      <c r="B104" s="277"/>
      <c r="C104" s="16"/>
      <c r="D104" s="49"/>
      <c r="E104" s="39"/>
      <c r="F104" s="23"/>
      <c r="G104" s="23"/>
      <c r="H104" s="23"/>
      <c r="I104" s="18"/>
      <c r="J104" s="18"/>
      <c r="K104" s="18"/>
      <c r="L104" s="18"/>
      <c r="M104" s="24"/>
      <c r="N104" s="24"/>
      <c r="O104" s="2"/>
      <c r="P104" s="2"/>
      <c r="Q104" s="2"/>
      <c r="R104" s="2"/>
      <c r="S104" s="2"/>
      <c r="T104" s="2"/>
      <c r="U104" s="2"/>
      <c r="V104" s="2"/>
      <c r="X104" s="263"/>
    </row>
    <row r="105" spans="1:24" s="5" customFormat="1" ht="19.5" customHeight="1">
      <c r="A105" s="285"/>
      <c r="B105" s="297" t="s">
        <v>95</v>
      </c>
      <c r="C105" s="287"/>
      <c r="D105" s="287"/>
      <c r="E105" s="278"/>
      <c r="F105" s="23"/>
      <c r="G105" s="23"/>
      <c r="H105" s="23"/>
      <c r="I105" s="18"/>
      <c r="J105" s="18"/>
      <c r="K105" s="18"/>
      <c r="L105" s="18"/>
      <c r="M105" s="24"/>
      <c r="N105" s="24"/>
      <c r="O105" s="2"/>
      <c r="P105" s="2"/>
      <c r="Q105" s="2"/>
      <c r="R105" s="2"/>
      <c r="S105" s="2"/>
      <c r="T105" s="2"/>
      <c r="U105" s="2"/>
      <c r="V105" s="2"/>
      <c r="X105" s="263"/>
    </row>
    <row r="106" spans="1:24" ht="19.5" customHeight="1">
      <c r="A106" s="277"/>
      <c r="B106" s="297" t="s">
        <v>96</v>
      </c>
      <c r="C106" s="287"/>
      <c r="D106" s="287"/>
      <c r="E106" s="278"/>
      <c r="F106" s="3"/>
      <c r="G106" s="3"/>
      <c r="H106" s="3"/>
      <c r="I106" s="3"/>
      <c r="J106" s="3"/>
      <c r="K106" s="3"/>
      <c r="L106" s="3"/>
      <c r="M106" s="3"/>
      <c r="N106" s="3"/>
      <c r="O106" s="3"/>
      <c r="P106" s="3"/>
      <c r="Q106" s="3"/>
      <c r="R106" s="3"/>
      <c r="S106" s="3"/>
      <c r="T106" s="2"/>
      <c r="U106" s="2"/>
      <c r="V106" s="2"/>
      <c r="X106" s="263"/>
    </row>
    <row r="107" spans="1:24" ht="19.5" customHeight="1">
      <c r="A107" s="264" t="s">
        <v>334</v>
      </c>
      <c r="B107" s="291" t="s">
        <v>332</v>
      </c>
      <c r="C107" s="292"/>
      <c r="D107" s="292"/>
      <c r="E107" s="293"/>
      <c r="F107" s="319">
        <v>10</v>
      </c>
      <c r="G107" s="319"/>
      <c r="H107" s="288"/>
      <c r="I107" s="310"/>
      <c r="J107" s="310"/>
      <c r="K107" s="264"/>
      <c r="L107" s="307"/>
      <c r="M107" s="307"/>
      <c r="N107" s="307"/>
      <c r="O107" s="307"/>
      <c r="P107" s="307"/>
      <c r="Q107" s="307"/>
      <c r="R107" s="307"/>
      <c r="S107" s="307"/>
      <c r="T107" s="328"/>
      <c r="U107" s="328"/>
      <c r="V107" s="325" t="s">
        <v>313</v>
      </c>
      <c r="X107" s="305"/>
    </row>
    <row r="108" spans="1:24" ht="19.5" customHeight="1">
      <c r="A108" s="251"/>
      <c r="B108" s="313"/>
      <c r="C108" s="314"/>
      <c r="D108" s="314"/>
      <c r="E108" s="315"/>
      <c r="F108" s="320"/>
      <c r="G108" s="320"/>
      <c r="H108" s="289"/>
      <c r="I108" s="311"/>
      <c r="J108" s="311"/>
      <c r="K108" s="251"/>
      <c r="L108" s="308"/>
      <c r="M108" s="308"/>
      <c r="N108" s="308"/>
      <c r="O108" s="308"/>
      <c r="P108" s="308"/>
      <c r="Q108" s="308"/>
      <c r="R108" s="308"/>
      <c r="S108" s="308"/>
      <c r="T108" s="326"/>
      <c r="U108" s="326"/>
      <c r="V108" s="326"/>
      <c r="X108" s="329"/>
    </row>
    <row r="109" spans="1:24" ht="23.25" customHeight="1">
      <c r="A109" s="265"/>
      <c r="B109" s="316"/>
      <c r="C109" s="317"/>
      <c r="D109" s="317"/>
      <c r="E109" s="318"/>
      <c r="F109" s="321"/>
      <c r="G109" s="321"/>
      <c r="H109" s="290"/>
      <c r="I109" s="312"/>
      <c r="J109" s="312"/>
      <c r="K109" s="265"/>
      <c r="L109" s="309"/>
      <c r="M109" s="309"/>
      <c r="N109" s="309"/>
      <c r="O109" s="309"/>
      <c r="P109" s="309"/>
      <c r="Q109" s="309"/>
      <c r="R109" s="309"/>
      <c r="S109" s="309"/>
      <c r="T109" s="327"/>
      <c r="U109" s="327"/>
      <c r="V109" s="327"/>
      <c r="X109" s="329"/>
    </row>
    <row r="110" spans="1:22" ht="19.5" customHeight="1">
      <c r="A110" s="298" t="s">
        <v>397</v>
      </c>
      <c r="B110" s="299"/>
      <c r="C110" s="299"/>
      <c r="D110" s="299"/>
      <c r="E110" s="300"/>
      <c r="F110" s="27"/>
      <c r="G110" s="27"/>
      <c r="H110" s="3"/>
      <c r="I110" s="3"/>
      <c r="J110" s="3"/>
      <c r="K110" s="3"/>
      <c r="L110" s="3"/>
      <c r="M110" s="3"/>
      <c r="N110" s="3"/>
      <c r="O110" s="3"/>
      <c r="P110" s="3"/>
      <c r="Q110" s="3"/>
      <c r="R110" s="3"/>
      <c r="S110" s="3"/>
      <c r="T110" s="2"/>
      <c r="U110" s="2"/>
      <c r="V110" s="2"/>
    </row>
    <row r="111" spans="1:22" ht="24.75" customHeight="1">
      <c r="A111" s="304" t="s">
        <v>300</v>
      </c>
      <c r="B111" s="304"/>
      <c r="C111" s="304"/>
      <c r="D111" s="304"/>
      <c r="E111" s="304"/>
      <c r="F111" s="304"/>
      <c r="G111" s="304"/>
      <c r="H111" s="304"/>
      <c r="I111" s="304"/>
      <c r="J111" s="304"/>
      <c r="K111" s="304"/>
      <c r="L111" s="304"/>
      <c r="M111" s="304"/>
      <c r="N111" s="304"/>
      <c r="O111" s="304"/>
      <c r="P111" s="304"/>
      <c r="Q111" s="304"/>
      <c r="R111" s="304"/>
      <c r="S111" s="304"/>
      <c r="T111" s="304"/>
      <c r="U111" s="304"/>
      <c r="V111" s="304"/>
    </row>
    <row r="112" spans="1:22" ht="30" customHeight="1">
      <c r="A112" s="323" t="s">
        <v>299</v>
      </c>
      <c r="B112" s="323"/>
      <c r="C112" s="323"/>
      <c r="D112" s="323"/>
      <c r="E112" s="323"/>
      <c r="F112" s="323"/>
      <c r="G112" s="323"/>
      <c r="H112" s="323"/>
      <c r="I112" s="323"/>
      <c r="J112" s="323"/>
      <c r="K112" s="323"/>
      <c r="L112" s="323"/>
      <c r="M112" s="323"/>
      <c r="N112" s="323"/>
      <c r="O112" s="323"/>
      <c r="P112" s="323"/>
      <c r="Q112" s="323"/>
      <c r="R112" s="323"/>
      <c r="S112" s="323"/>
      <c r="T112" s="323"/>
      <c r="U112" s="323"/>
      <c r="V112" s="323"/>
    </row>
    <row r="113" spans="1:22" ht="30.75" customHeight="1">
      <c r="A113" s="323" t="s">
        <v>107</v>
      </c>
      <c r="B113" s="324"/>
      <c r="C113" s="324"/>
      <c r="D113" s="324"/>
      <c r="E113" s="324"/>
      <c r="F113" s="324"/>
      <c r="G113" s="324"/>
      <c r="H113" s="324"/>
      <c r="I113" s="324"/>
      <c r="J113" s="324"/>
      <c r="K113" s="324"/>
      <c r="L113" s="324"/>
      <c r="M113" s="324"/>
      <c r="N113" s="324"/>
      <c r="O113" s="324"/>
      <c r="P113" s="324"/>
      <c r="Q113" s="324"/>
      <c r="R113" s="324"/>
      <c r="S113" s="324"/>
      <c r="T113" s="324"/>
      <c r="U113" s="324"/>
      <c r="V113" s="324"/>
    </row>
    <row r="115" spans="1:20" ht="37.5" customHeight="1">
      <c r="A115" s="294" t="s">
        <v>307</v>
      </c>
      <c r="B115" s="295"/>
      <c r="C115" s="295"/>
      <c r="D115" s="295"/>
      <c r="E115" s="295"/>
      <c r="F115" s="295"/>
      <c r="G115" s="295"/>
      <c r="H115" s="295"/>
      <c r="I115" s="295"/>
      <c r="J115" s="295"/>
      <c r="K115" s="295"/>
      <c r="L115" s="295"/>
      <c r="M115" s="295"/>
      <c r="N115" s="295"/>
      <c r="O115" s="295"/>
      <c r="P115" s="295"/>
      <c r="Q115" s="295"/>
      <c r="R115" s="295"/>
      <c r="S115" s="295"/>
      <c r="T115" s="295"/>
    </row>
    <row r="116" spans="1:20" ht="26.25" customHeight="1">
      <c r="A116" s="295"/>
      <c r="B116" s="295"/>
      <c r="C116" s="295"/>
      <c r="D116" s="295"/>
      <c r="E116" s="295"/>
      <c r="F116" s="295"/>
      <c r="G116" s="295"/>
      <c r="H116" s="295"/>
      <c r="I116" s="295"/>
      <c r="J116" s="295"/>
      <c r="K116" s="295"/>
      <c r="L116" s="295"/>
      <c r="M116" s="295"/>
      <c r="N116" s="295"/>
      <c r="O116" s="295"/>
      <c r="P116" s="295"/>
      <c r="Q116" s="295"/>
      <c r="R116" s="295"/>
      <c r="S116" s="295"/>
      <c r="T116" s="295"/>
    </row>
  </sheetData>
  <sheetProtection/>
  <mergeCells count="90">
    <mergeCell ref="A1:C1"/>
    <mergeCell ref="X107:X109"/>
    <mergeCell ref="A115:T116"/>
    <mergeCell ref="X3:X5"/>
    <mergeCell ref="B53:E53"/>
    <mergeCell ref="B54:E54"/>
    <mergeCell ref="A112:V112"/>
    <mergeCell ref="V25:V27"/>
    <mergeCell ref="I4:I5"/>
    <mergeCell ref="X29:X106"/>
    <mergeCell ref="T3:T5"/>
    <mergeCell ref="G3:G5"/>
    <mergeCell ref="H3:K3"/>
    <mergeCell ref="U3:U5"/>
    <mergeCell ref="K4:K5"/>
    <mergeCell ref="J4:J5"/>
    <mergeCell ref="H4:H5"/>
    <mergeCell ref="X6:X22"/>
    <mergeCell ref="X24:X28"/>
    <mergeCell ref="V3:V5"/>
    <mergeCell ref="L3:S3"/>
    <mergeCell ref="F3:F5"/>
    <mergeCell ref="Y6:Y27"/>
    <mergeCell ref="B60:E60"/>
    <mergeCell ref="B61:B65"/>
    <mergeCell ref="B34:E34"/>
    <mergeCell ref="B42:B46"/>
    <mergeCell ref="B40:E40"/>
    <mergeCell ref="B41:E41"/>
    <mergeCell ref="B35:B39"/>
    <mergeCell ref="A24:A28"/>
    <mergeCell ref="A3:B5"/>
    <mergeCell ref="B24:B27"/>
    <mergeCell ref="B23:E23"/>
    <mergeCell ref="A6:A23"/>
    <mergeCell ref="E3:E5"/>
    <mergeCell ref="D3:D5"/>
    <mergeCell ref="B28:E28"/>
    <mergeCell ref="C3:C5"/>
    <mergeCell ref="B6:B22"/>
    <mergeCell ref="B87:B91"/>
    <mergeCell ref="A111:V111"/>
    <mergeCell ref="A42:A54"/>
    <mergeCell ref="B66:E66"/>
    <mergeCell ref="B67:E67"/>
    <mergeCell ref="B55:B59"/>
    <mergeCell ref="R107:R109"/>
    <mergeCell ref="S107:S109"/>
    <mergeCell ref="N107:N109"/>
    <mergeCell ref="B47:E47"/>
    <mergeCell ref="B29:B33"/>
    <mergeCell ref="P107:P109"/>
    <mergeCell ref="K107:K109"/>
    <mergeCell ref="L107:L109"/>
    <mergeCell ref="B74:B78"/>
    <mergeCell ref="B79:E79"/>
    <mergeCell ref="B48:B52"/>
    <mergeCell ref="B81:B85"/>
    <mergeCell ref="B86:E86"/>
    <mergeCell ref="M107:M109"/>
    <mergeCell ref="A113:V113"/>
    <mergeCell ref="A94:A106"/>
    <mergeCell ref="B94:B98"/>
    <mergeCell ref="B99:E99"/>
    <mergeCell ref="B100:B104"/>
    <mergeCell ref="V107:V109"/>
    <mergeCell ref="U107:U109"/>
    <mergeCell ref="T107:T109"/>
    <mergeCell ref="G107:G109"/>
    <mergeCell ref="H107:H109"/>
    <mergeCell ref="F107:F109"/>
    <mergeCell ref="A2:V2"/>
    <mergeCell ref="B93:E93"/>
    <mergeCell ref="A68:A80"/>
    <mergeCell ref="B68:B72"/>
    <mergeCell ref="B73:E73"/>
    <mergeCell ref="A81:A93"/>
    <mergeCell ref="A55:A67"/>
    <mergeCell ref="B92:E92"/>
    <mergeCell ref="A29:A41"/>
    <mergeCell ref="B80:E80"/>
    <mergeCell ref="A110:E110"/>
    <mergeCell ref="Q107:Q109"/>
    <mergeCell ref="B106:E106"/>
    <mergeCell ref="B105:E105"/>
    <mergeCell ref="A107:A109"/>
    <mergeCell ref="I107:I109"/>
    <mergeCell ref="J107:J109"/>
    <mergeCell ref="O107:O109"/>
    <mergeCell ref="B107:E109"/>
  </mergeCells>
  <printOptions/>
  <pageMargins left="0.7480314960629921" right="0.3937007874015748" top="0.7874015748031497" bottom="0.7874015748031497" header="0.5118110236220472" footer="0.5118110236220472"/>
  <pageSetup horizontalDpi="200" verticalDpi="200" orientation="landscape" paperSize="9" scale="90" r:id="rId1"/>
  <headerFooter alignWithMargins="0">
    <oddFooter>&amp;C&amp;10 20</oddFooter>
  </headerFooter>
</worksheet>
</file>

<file path=xl/worksheets/sheet3.xml><?xml version="1.0" encoding="utf-8"?>
<worksheet xmlns="http://schemas.openxmlformats.org/spreadsheetml/2006/main" xmlns:r="http://schemas.openxmlformats.org/officeDocument/2006/relationships">
  <dimension ref="A1:Q191"/>
  <sheetViews>
    <sheetView zoomScalePageLayoutView="0" workbookViewId="0" topLeftCell="A1">
      <pane xSplit="4" ySplit="6" topLeftCell="E16" activePane="bottomRight" state="frozen"/>
      <selection pane="topLeft" activeCell="A1" sqref="A1"/>
      <selection pane="topRight" activeCell="E1" sqref="E1"/>
      <selection pane="bottomLeft" activeCell="A6" sqref="A6"/>
      <selection pane="bottomRight" activeCell="T16" sqref="T16"/>
    </sheetView>
  </sheetViews>
  <sheetFormatPr defaultColWidth="9.00390625" defaultRowHeight="14.25"/>
  <cols>
    <col min="1" max="1" width="2.625" style="35" customWidth="1"/>
    <col min="2" max="2" width="4.50390625" style="35" customWidth="1"/>
    <col min="3" max="3" width="12.125" style="36" customWidth="1"/>
    <col min="4" max="4" width="21.625" style="37" customWidth="1"/>
    <col min="5" max="15" width="3.125" style="35" customWidth="1"/>
    <col min="16" max="16" width="8.50390625" style="35" customWidth="1"/>
    <col min="17" max="16384" width="9.00390625" style="30" customWidth="1"/>
  </cols>
  <sheetData>
    <row r="1" spans="1:3" ht="15.75" customHeight="1">
      <c r="A1" s="333" t="s">
        <v>336</v>
      </c>
      <c r="B1" s="334"/>
      <c r="C1" s="334"/>
    </row>
    <row r="2" spans="1:16" ht="37.5" customHeight="1">
      <c r="A2" s="331" t="s">
        <v>404</v>
      </c>
      <c r="B2" s="332"/>
      <c r="C2" s="332"/>
      <c r="D2" s="332"/>
      <c r="E2" s="332"/>
      <c r="F2" s="332"/>
      <c r="G2" s="332"/>
      <c r="H2" s="332"/>
      <c r="I2" s="332"/>
      <c r="J2" s="332"/>
      <c r="K2" s="332"/>
      <c r="L2" s="332"/>
      <c r="M2" s="332"/>
      <c r="N2" s="332"/>
      <c r="O2" s="332"/>
      <c r="P2" s="332"/>
    </row>
    <row r="3" spans="1:16" s="32" customFormat="1" ht="15" customHeight="1">
      <c r="A3" s="330" t="s">
        <v>32</v>
      </c>
      <c r="B3" s="330"/>
      <c r="C3" s="338" t="s">
        <v>33</v>
      </c>
      <c r="D3" s="330" t="s">
        <v>0</v>
      </c>
      <c r="E3" s="330" t="s">
        <v>34</v>
      </c>
      <c r="F3" s="330" t="s">
        <v>35</v>
      </c>
      <c r="G3" s="330" t="s">
        <v>36</v>
      </c>
      <c r="H3" s="330" t="s">
        <v>37</v>
      </c>
      <c r="I3" s="330"/>
      <c r="J3" s="330"/>
      <c r="K3" s="330"/>
      <c r="L3" s="330"/>
      <c r="M3" s="330"/>
      <c r="N3" s="330"/>
      <c r="O3" s="330"/>
      <c r="P3" s="330" t="s">
        <v>38</v>
      </c>
    </row>
    <row r="4" spans="1:16" s="32" customFormat="1" ht="15" customHeight="1">
      <c r="A4" s="330"/>
      <c r="B4" s="330"/>
      <c r="C4" s="339"/>
      <c r="D4" s="330"/>
      <c r="E4" s="330"/>
      <c r="F4" s="330"/>
      <c r="G4" s="330"/>
      <c r="H4" s="31">
        <v>1</v>
      </c>
      <c r="I4" s="31">
        <v>2</v>
      </c>
      <c r="J4" s="31">
        <v>3</v>
      </c>
      <c r="K4" s="31">
        <v>4</v>
      </c>
      <c r="L4" s="31">
        <v>5</v>
      </c>
      <c r="M4" s="31">
        <v>6</v>
      </c>
      <c r="N4" s="31">
        <v>7</v>
      </c>
      <c r="O4" s="31">
        <v>8</v>
      </c>
      <c r="P4" s="330"/>
    </row>
    <row r="5" spans="1:16" s="32" customFormat="1" ht="21.75" customHeight="1">
      <c r="A5" s="330"/>
      <c r="B5" s="330"/>
      <c r="C5" s="339"/>
      <c r="D5" s="330"/>
      <c r="E5" s="330"/>
      <c r="F5" s="330"/>
      <c r="G5" s="330"/>
      <c r="H5" s="31">
        <v>19</v>
      </c>
      <c r="I5" s="31">
        <f aca="true" t="shared" si="0" ref="I5:N5">20-I36</f>
        <v>18</v>
      </c>
      <c r="J5" s="31">
        <f t="shared" si="0"/>
        <v>17</v>
      </c>
      <c r="K5" s="31">
        <f t="shared" si="0"/>
        <v>16</v>
      </c>
      <c r="L5" s="31">
        <f t="shared" si="0"/>
        <v>10</v>
      </c>
      <c r="M5" s="31">
        <f t="shared" si="0"/>
        <v>16</v>
      </c>
      <c r="N5" s="31">
        <f t="shared" si="0"/>
        <v>-2</v>
      </c>
      <c r="O5" s="31">
        <f>16-O36</f>
        <v>-1</v>
      </c>
      <c r="P5" s="330"/>
    </row>
    <row r="6" spans="1:16" s="32" customFormat="1" ht="19.5" customHeight="1">
      <c r="A6" s="343" t="s">
        <v>39</v>
      </c>
      <c r="B6" s="344" t="s">
        <v>295</v>
      </c>
      <c r="C6" s="33" t="s">
        <v>41</v>
      </c>
      <c r="D6" s="34" t="s">
        <v>40</v>
      </c>
      <c r="E6" s="31">
        <v>2</v>
      </c>
      <c r="F6" s="31">
        <v>2</v>
      </c>
      <c r="G6" s="31">
        <v>0</v>
      </c>
      <c r="H6" s="31">
        <v>2</v>
      </c>
      <c r="I6" s="31"/>
      <c r="J6" s="31"/>
      <c r="K6" s="31"/>
      <c r="L6" s="31"/>
      <c r="M6" s="31"/>
      <c r="N6" s="31"/>
      <c r="O6" s="31"/>
      <c r="P6" s="31"/>
    </row>
    <row r="7" spans="1:16" s="32" customFormat="1" ht="29.25" customHeight="1">
      <c r="A7" s="343"/>
      <c r="B7" s="345"/>
      <c r="C7" s="43"/>
      <c r="D7" s="19"/>
      <c r="E7" s="31"/>
      <c r="F7" s="31"/>
      <c r="G7" s="31"/>
      <c r="H7" s="31"/>
      <c r="I7" s="31"/>
      <c r="J7" s="31"/>
      <c r="K7" s="31"/>
      <c r="L7" s="31"/>
      <c r="M7" s="31"/>
      <c r="N7" s="31"/>
      <c r="O7" s="31"/>
      <c r="P7" s="46"/>
    </row>
    <row r="8" spans="1:16" s="32" customFormat="1" ht="19.5" customHeight="1">
      <c r="A8" s="343"/>
      <c r="B8" s="346"/>
      <c r="C8" s="33"/>
      <c r="D8" s="34"/>
      <c r="E8" s="31"/>
      <c r="F8" s="31"/>
      <c r="G8" s="31"/>
      <c r="H8" s="31"/>
      <c r="I8" s="31"/>
      <c r="J8" s="31"/>
      <c r="K8" s="31"/>
      <c r="L8" s="31"/>
      <c r="M8" s="31"/>
      <c r="N8" s="31"/>
      <c r="O8" s="31"/>
      <c r="P8" s="31"/>
    </row>
    <row r="9" spans="1:16" s="32" customFormat="1" ht="19.5" customHeight="1">
      <c r="A9" s="343"/>
      <c r="B9" s="335" t="s">
        <v>108</v>
      </c>
      <c r="C9" s="336"/>
      <c r="D9" s="337"/>
      <c r="E9" s="196">
        <f>SUM(E6:E8)</f>
        <v>2</v>
      </c>
      <c r="F9" s="196">
        <f>SUM(F6:F8)</f>
        <v>2</v>
      </c>
      <c r="G9" s="31"/>
      <c r="H9" s="31"/>
      <c r="I9" s="31">
        <f aca="true" t="shared" si="1" ref="I9:O9">SUM(I6:I8)</f>
        <v>0</v>
      </c>
      <c r="J9" s="61">
        <f t="shared" si="1"/>
        <v>0</v>
      </c>
      <c r="K9" s="31">
        <f t="shared" si="1"/>
        <v>0</v>
      </c>
      <c r="L9" s="31">
        <f t="shared" si="1"/>
        <v>0</v>
      </c>
      <c r="M9" s="31">
        <f t="shared" si="1"/>
        <v>0</v>
      </c>
      <c r="N9" s="31">
        <f t="shared" si="1"/>
        <v>0</v>
      </c>
      <c r="O9" s="2">
        <f t="shared" si="1"/>
        <v>0</v>
      </c>
      <c r="P9" s="31"/>
    </row>
    <row r="10" spans="1:16" s="187" customFormat="1" ht="13.5">
      <c r="A10" s="343"/>
      <c r="B10" s="340" t="s">
        <v>296</v>
      </c>
      <c r="C10" s="167" t="s">
        <v>426</v>
      </c>
      <c r="D10" s="173" t="s">
        <v>427</v>
      </c>
      <c r="E10" s="182">
        <v>3</v>
      </c>
      <c r="F10" s="182">
        <v>3</v>
      </c>
      <c r="G10" s="175"/>
      <c r="H10" s="175"/>
      <c r="I10" s="182"/>
      <c r="J10" s="182">
        <v>3</v>
      </c>
      <c r="K10" s="175"/>
      <c r="L10" s="186"/>
      <c r="M10" s="186"/>
      <c r="N10" s="186"/>
      <c r="O10" s="186"/>
      <c r="P10" s="175"/>
    </row>
    <row r="11" spans="1:16" s="187" customFormat="1" ht="13.5">
      <c r="A11" s="343"/>
      <c r="B11" s="341"/>
      <c r="C11" s="167" t="s">
        <v>428</v>
      </c>
      <c r="D11" s="173" t="s">
        <v>480</v>
      </c>
      <c r="E11" s="182">
        <v>2</v>
      </c>
      <c r="F11" s="182">
        <v>2</v>
      </c>
      <c r="G11" s="175"/>
      <c r="H11" s="175"/>
      <c r="I11" s="182"/>
      <c r="J11" s="182"/>
      <c r="K11" s="183">
        <v>2</v>
      </c>
      <c r="L11" s="186"/>
      <c r="M11" s="186"/>
      <c r="N11" s="186"/>
      <c r="O11" s="186"/>
      <c r="P11" s="175"/>
    </row>
    <row r="12" spans="1:16" s="32" customFormat="1" ht="19.5" customHeight="1">
      <c r="A12" s="343"/>
      <c r="B12" s="341"/>
      <c r="C12" s="18"/>
      <c r="D12" s="55"/>
      <c r="E12" s="23"/>
      <c r="F12" s="2"/>
      <c r="G12" s="4"/>
      <c r="H12" s="18"/>
      <c r="I12" s="62"/>
      <c r="J12" s="62"/>
      <c r="K12" s="18"/>
      <c r="L12" s="62"/>
      <c r="M12" s="18"/>
      <c r="N12" s="1"/>
      <c r="O12" s="18"/>
      <c r="P12" s="2"/>
    </row>
    <row r="13" spans="1:16" s="32" customFormat="1" ht="19.5" customHeight="1">
      <c r="A13" s="343"/>
      <c r="B13" s="341"/>
      <c r="C13" s="64"/>
      <c r="D13" s="63"/>
      <c r="E13" s="64"/>
      <c r="F13" s="64"/>
      <c r="G13" s="63"/>
      <c r="H13" s="64"/>
      <c r="I13" s="63"/>
      <c r="J13" s="63"/>
      <c r="K13" s="64"/>
      <c r="L13" s="64"/>
      <c r="M13" s="63"/>
      <c r="N13" s="4"/>
      <c r="O13" s="2"/>
      <c r="P13" s="2"/>
    </row>
    <row r="14" spans="1:16" s="32" customFormat="1" ht="19.5" customHeight="1">
      <c r="A14" s="343"/>
      <c r="B14" s="341"/>
      <c r="C14" s="65"/>
      <c r="D14" s="66"/>
      <c r="E14" s="65"/>
      <c r="F14" s="65"/>
      <c r="G14" s="66"/>
      <c r="H14" s="65"/>
      <c r="I14" s="66"/>
      <c r="J14" s="66"/>
      <c r="K14" s="67"/>
      <c r="L14" s="64"/>
      <c r="M14" s="68"/>
      <c r="N14" s="56"/>
      <c r="O14" s="8"/>
      <c r="P14" s="2"/>
    </row>
    <row r="15" spans="1:16" s="32" customFormat="1" ht="19.5" customHeight="1">
      <c r="A15" s="343"/>
      <c r="B15" s="335" t="s">
        <v>108</v>
      </c>
      <c r="C15" s="336"/>
      <c r="D15" s="337"/>
      <c r="E15" s="197">
        <f aca="true" t="shared" si="2" ref="E15:O15">SUM(E10:E14)</f>
        <v>5</v>
      </c>
      <c r="F15" s="197">
        <f t="shared" si="2"/>
        <v>5</v>
      </c>
      <c r="G15" s="2">
        <f t="shared" si="2"/>
        <v>0</v>
      </c>
      <c r="H15" s="2">
        <f t="shared" si="2"/>
        <v>0</v>
      </c>
      <c r="I15" s="2">
        <f t="shared" si="2"/>
        <v>0</v>
      </c>
      <c r="J15" s="2">
        <f t="shared" si="2"/>
        <v>3</v>
      </c>
      <c r="K15" s="2">
        <f t="shared" si="2"/>
        <v>2</v>
      </c>
      <c r="L15" s="2">
        <f t="shared" si="2"/>
        <v>0</v>
      </c>
      <c r="M15" s="2">
        <f t="shared" si="2"/>
        <v>0</v>
      </c>
      <c r="N15" s="2">
        <f t="shared" si="2"/>
        <v>0</v>
      </c>
      <c r="O15" s="2">
        <f t="shared" si="2"/>
        <v>0</v>
      </c>
      <c r="P15" s="2"/>
    </row>
    <row r="16" spans="1:16" s="187" customFormat="1" ht="13.5">
      <c r="A16" s="343"/>
      <c r="B16" s="340" t="s">
        <v>297</v>
      </c>
      <c r="C16" s="167" t="s">
        <v>453</v>
      </c>
      <c r="D16" s="173" t="s">
        <v>519</v>
      </c>
      <c r="E16" s="182">
        <v>2</v>
      </c>
      <c r="F16" s="182">
        <v>2</v>
      </c>
      <c r="G16" s="175"/>
      <c r="H16" s="175"/>
      <c r="I16" s="182"/>
      <c r="J16" s="182"/>
      <c r="K16" s="182"/>
      <c r="L16" s="182"/>
      <c r="M16" s="182"/>
      <c r="N16" s="175">
        <v>2</v>
      </c>
      <c r="O16" s="186"/>
      <c r="P16" s="175"/>
    </row>
    <row r="17" spans="1:16" s="187" customFormat="1" ht="13.5">
      <c r="A17" s="343"/>
      <c r="B17" s="341"/>
      <c r="C17" s="167" t="s">
        <v>636</v>
      </c>
      <c r="D17" s="173" t="s">
        <v>520</v>
      </c>
      <c r="E17" s="182">
        <v>2</v>
      </c>
      <c r="F17" s="182">
        <v>2</v>
      </c>
      <c r="G17" s="175"/>
      <c r="H17" s="175"/>
      <c r="I17" s="182"/>
      <c r="J17" s="182"/>
      <c r="K17" s="182"/>
      <c r="L17" s="182"/>
      <c r="M17" s="182"/>
      <c r="N17" s="182">
        <v>2</v>
      </c>
      <c r="O17" s="186"/>
      <c r="P17" s="175"/>
    </row>
    <row r="18" spans="1:16" s="187" customFormat="1" ht="13.5">
      <c r="A18" s="343"/>
      <c r="B18" s="341"/>
      <c r="C18" s="184" t="s">
        <v>453</v>
      </c>
      <c r="D18" s="185" t="s">
        <v>521</v>
      </c>
      <c r="E18" s="175">
        <v>1</v>
      </c>
      <c r="F18" s="175">
        <v>1</v>
      </c>
      <c r="G18" s="175"/>
      <c r="H18" s="175"/>
      <c r="I18" s="175"/>
      <c r="J18" s="175"/>
      <c r="K18" s="175"/>
      <c r="L18" s="175"/>
      <c r="M18" s="175"/>
      <c r="N18" s="175">
        <v>1</v>
      </c>
      <c r="O18" s="175"/>
      <c r="P18" s="175"/>
    </row>
    <row r="19" spans="1:16" s="32" customFormat="1" ht="19.5" customHeight="1">
      <c r="A19" s="343"/>
      <c r="B19" s="342"/>
      <c r="C19" s="6"/>
      <c r="D19" s="46"/>
      <c r="E19" s="2"/>
      <c r="F19" s="2"/>
      <c r="G19" s="2"/>
      <c r="H19" s="2"/>
      <c r="I19" s="2"/>
      <c r="J19" s="2"/>
      <c r="K19" s="2"/>
      <c r="L19" s="2"/>
      <c r="M19" s="2"/>
      <c r="N19" s="2"/>
      <c r="O19" s="2"/>
      <c r="P19" s="2"/>
    </row>
    <row r="20" spans="1:16" s="32" customFormat="1" ht="19.5" customHeight="1">
      <c r="A20" s="343"/>
      <c r="B20" s="335" t="s">
        <v>108</v>
      </c>
      <c r="C20" s="336"/>
      <c r="D20" s="337"/>
      <c r="E20" s="197">
        <f aca="true" t="shared" si="3" ref="E20:O20">SUM(E16:E19)</f>
        <v>5</v>
      </c>
      <c r="F20" s="197">
        <f t="shared" si="3"/>
        <v>5</v>
      </c>
      <c r="G20" s="2">
        <f t="shared" si="3"/>
        <v>0</v>
      </c>
      <c r="H20" s="2">
        <f t="shared" si="3"/>
        <v>0</v>
      </c>
      <c r="I20" s="2">
        <f t="shared" si="3"/>
        <v>0</v>
      </c>
      <c r="J20" s="2">
        <f t="shared" si="3"/>
        <v>0</v>
      </c>
      <c r="K20" s="2">
        <f t="shared" si="3"/>
        <v>0</v>
      </c>
      <c r="L20" s="2">
        <f t="shared" si="3"/>
        <v>0</v>
      </c>
      <c r="M20" s="2">
        <f t="shared" si="3"/>
        <v>0</v>
      </c>
      <c r="N20" s="2">
        <f t="shared" si="3"/>
        <v>5</v>
      </c>
      <c r="O20" s="2">
        <f t="shared" si="3"/>
        <v>0</v>
      </c>
      <c r="P20" s="2"/>
    </row>
    <row r="21" spans="1:16" s="187" customFormat="1" ht="13.5">
      <c r="A21" s="343"/>
      <c r="B21" s="189"/>
      <c r="C21" s="80" t="s">
        <v>543</v>
      </c>
      <c r="D21" s="19" t="s">
        <v>544</v>
      </c>
      <c r="E21" s="214">
        <v>1</v>
      </c>
      <c r="F21" s="214">
        <v>1</v>
      </c>
      <c r="G21" s="204"/>
      <c r="H21" s="204"/>
      <c r="I21" s="214">
        <v>1</v>
      </c>
      <c r="J21" s="175"/>
      <c r="K21" s="175"/>
      <c r="L21" s="175"/>
      <c r="M21" s="175"/>
      <c r="N21" s="175"/>
      <c r="O21" s="163"/>
      <c r="P21" s="175"/>
    </row>
    <row r="22" spans="1:16" s="187" customFormat="1" ht="13.5">
      <c r="A22" s="343"/>
      <c r="B22" s="189"/>
      <c r="C22" s="167" t="s">
        <v>481</v>
      </c>
      <c r="D22" s="173" t="s">
        <v>438</v>
      </c>
      <c r="E22" s="174">
        <v>1</v>
      </c>
      <c r="F22" s="174">
        <v>1</v>
      </c>
      <c r="G22" s="175"/>
      <c r="H22" s="174"/>
      <c r="I22" s="174"/>
      <c r="J22" s="174"/>
      <c r="K22" s="174"/>
      <c r="L22" s="175">
        <v>1</v>
      </c>
      <c r="M22" s="175"/>
      <c r="N22" s="175"/>
      <c r="O22" s="188"/>
      <c r="P22" s="175"/>
    </row>
    <row r="23" spans="1:16" s="187" customFormat="1" ht="13.5">
      <c r="A23" s="343"/>
      <c r="B23" s="189"/>
      <c r="C23" s="167" t="s">
        <v>445</v>
      </c>
      <c r="D23" s="168" t="s">
        <v>602</v>
      </c>
      <c r="E23" s="182">
        <v>2</v>
      </c>
      <c r="F23" s="182">
        <v>2</v>
      </c>
      <c r="G23" s="175"/>
      <c r="H23" s="175"/>
      <c r="I23" s="182"/>
      <c r="J23" s="182"/>
      <c r="K23" s="182"/>
      <c r="L23" s="182">
        <v>2</v>
      </c>
      <c r="M23" s="182"/>
      <c r="N23" s="175"/>
      <c r="O23" s="188"/>
      <c r="P23" s="175"/>
    </row>
    <row r="24" spans="1:16" s="187" customFormat="1" ht="13.5">
      <c r="A24" s="343"/>
      <c r="B24" s="189"/>
      <c r="C24" s="167" t="s">
        <v>447</v>
      </c>
      <c r="D24" s="168" t="s">
        <v>603</v>
      </c>
      <c r="E24" s="182">
        <v>2</v>
      </c>
      <c r="F24" s="182">
        <v>2</v>
      </c>
      <c r="G24" s="175"/>
      <c r="H24" s="175"/>
      <c r="I24" s="182"/>
      <c r="J24" s="182"/>
      <c r="K24" s="182"/>
      <c r="L24" s="182">
        <v>2</v>
      </c>
      <c r="M24" s="182"/>
      <c r="N24" s="175"/>
      <c r="O24" s="175"/>
      <c r="P24" s="175"/>
    </row>
    <row r="25" spans="1:16" s="187" customFormat="1" ht="13.5">
      <c r="A25" s="343"/>
      <c r="B25" s="189"/>
      <c r="C25" s="167" t="s">
        <v>460</v>
      </c>
      <c r="D25" s="173" t="s">
        <v>522</v>
      </c>
      <c r="E25" s="182">
        <v>2</v>
      </c>
      <c r="F25" s="182">
        <v>2</v>
      </c>
      <c r="G25" s="175"/>
      <c r="H25" s="175"/>
      <c r="I25" s="182"/>
      <c r="J25" s="182"/>
      <c r="K25" s="182"/>
      <c r="L25" s="182"/>
      <c r="M25" s="182">
        <v>2</v>
      </c>
      <c r="N25" s="175"/>
      <c r="O25" s="163"/>
      <c r="P25" s="175"/>
    </row>
    <row r="26" spans="1:16" s="187" customFormat="1" ht="13.5">
      <c r="A26" s="343"/>
      <c r="B26" s="189"/>
      <c r="C26" s="167" t="s">
        <v>482</v>
      </c>
      <c r="D26" s="216" t="s">
        <v>483</v>
      </c>
      <c r="E26" s="217">
        <v>1</v>
      </c>
      <c r="F26" s="217">
        <v>1</v>
      </c>
      <c r="G26" s="215"/>
      <c r="H26" s="215"/>
      <c r="I26" s="217"/>
      <c r="J26" s="217"/>
      <c r="K26" s="217">
        <v>1</v>
      </c>
      <c r="L26" s="182"/>
      <c r="M26" s="182"/>
      <c r="N26" s="175"/>
      <c r="O26" s="188"/>
      <c r="P26" s="175"/>
    </row>
    <row r="27" spans="1:16" s="187" customFormat="1" ht="13.5">
      <c r="A27" s="343"/>
      <c r="B27" s="189"/>
      <c r="C27" s="167" t="s">
        <v>461</v>
      </c>
      <c r="D27" s="173" t="s">
        <v>523</v>
      </c>
      <c r="E27" s="182">
        <v>1</v>
      </c>
      <c r="F27" s="182">
        <v>1</v>
      </c>
      <c r="G27" s="175"/>
      <c r="H27" s="175"/>
      <c r="I27" s="182"/>
      <c r="J27" s="182"/>
      <c r="K27" s="182"/>
      <c r="L27" s="182"/>
      <c r="M27" s="182"/>
      <c r="N27" s="182">
        <v>1</v>
      </c>
      <c r="O27" s="175"/>
      <c r="P27" s="175"/>
    </row>
    <row r="28" spans="1:16" s="32" customFormat="1" ht="19.5" customHeight="1">
      <c r="A28" s="343"/>
      <c r="B28" s="160"/>
      <c r="C28" s="16"/>
      <c r="D28" s="17"/>
      <c r="E28" s="18"/>
      <c r="F28" s="18"/>
      <c r="G28" s="2"/>
      <c r="H28" s="18"/>
      <c r="I28" s="18"/>
      <c r="J28" s="18"/>
      <c r="K28" s="18"/>
      <c r="L28" s="18"/>
      <c r="M28" s="18"/>
      <c r="N28" s="18"/>
      <c r="O28" s="18"/>
      <c r="P28" s="31"/>
    </row>
    <row r="29" spans="1:16" s="32" customFormat="1" ht="19.5" customHeight="1">
      <c r="A29" s="343"/>
      <c r="B29" s="335" t="s">
        <v>108</v>
      </c>
      <c r="C29" s="336"/>
      <c r="D29" s="337"/>
      <c r="E29" s="197">
        <v>10</v>
      </c>
      <c r="F29" s="197">
        <v>10</v>
      </c>
      <c r="G29" s="2">
        <f aca="true" t="shared" si="4" ref="G29:O29">SUM(G16:G28)</f>
        <v>0</v>
      </c>
      <c r="H29" s="2">
        <f t="shared" si="4"/>
        <v>0</v>
      </c>
      <c r="I29" s="2">
        <f t="shared" si="4"/>
        <v>1</v>
      </c>
      <c r="J29" s="2">
        <f t="shared" si="4"/>
        <v>0</v>
      </c>
      <c r="K29" s="2">
        <f t="shared" si="4"/>
        <v>1</v>
      </c>
      <c r="L29" s="2">
        <f t="shared" si="4"/>
        <v>5</v>
      </c>
      <c r="M29" s="2">
        <f t="shared" si="4"/>
        <v>2</v>
      </c>
      <c r="N29" s="2">
        <f t="shared" si="4"/>
        <v>11</v>
      </c>
      <c r="O29" s="2">
        <f t="shared" si="4"/>
        <v>0</v>
      </c>
      <c r="P29" s="31"/>
    </row>
    <row r="30" spans="1:16" s="187" customFormat="1" ht="13.5">
      <c r="A30" s="343"/>
      <c r="B30" s="340" t="s">
        <v>298</v>
      </c>
      <c r="C30" s="184" t="s">
        <v>484</v>
      </c>
      <c r="D30" s="185" t="s">
        <v>485</v>
      </c>
      <c r="E30" s="175"/>
      <c r="F30" s="175">
        <v>1</v>
      </c>
      <c r="G30" s="175"/>
      <c r="H30" s="175"/>
      <c r="I30" s="175"/>
      <c r="J30" s="175"/>
      <c r="K30" s="175"/>
      <c r="L30" s="175"/>
      <c r="M30" s="175"/>
      <c r="N30" s="175"/>
      <c r="O30" s="175">
        <v>1</v>
      </c>
      <c r="P30" s="175"/>
    </row>
    <row r="31" spans="1:16" s="187" customFormat="1" ht="13.5">
      <c r="A31" s="343"/>
      <c r="B31" s="341"/>
      <c r="C31" s="167"/>
      <c r="D31" s="173" t="s">
        <v>524</v>
      </c>
      <c r="E31" s="182">
        <v>16</v>
      </c>
      <c r="F31" s="169">
        <v>16</v>
      </c>
      <c r="G31" s="175"/>
      <c r="H31" s="175"/>
      <c r="I31" s="182"/>
      <c r="J31" s="182"/>
      <c r="K31" s="182"/>
      <c r="L31" s="182"/>
      <c r="M31" s="182"/>
      <c r="N31" s="182"/>
      <c r="O31" s="182">
        <v>16</v>
      </c>
      <c r="P31" s="175"/>
    </row>
    <row r="32" spans="1:16" s="32" customFormat="1" ht="19.5" customHeight="1">
      <c r="A32" s="343"/>
      <c r="B32" s="341"/>
      <c r="C32" s="16"/>
      <c r="D32" s="17"/>
      <c r="E32" s="18"/>
      <c r="F32" s="18"/>
      <c r="G32" s="2"/>
      <c r="H32" s="18"/>
      <c r="I32" s="18"/>
      <c r="J32" s="18"/>
      <c r="K32" s="18"/>
      <c r="L32" s="18"/>
      <c r="M32" s="18"/>
      <c r="N32" s="18"/>
      <c r="O32" s="18"/>
      <c r="P32" s="31"/>
    </row>
    <row r="33" spans="1:16" s="32" customFormat="1" ht="19.5" customHeight="1">
      <c r="A33" s="343"/>
      <c r="B33" s="342"/>
      <c r="C33" s="16"/>
      <c r="D33" s="17"/>
      <c r="E33" s="18"/>
      <c r="F33" s="18"/>
      <c r="G33" s="2"/>
      <c r="H33" s="18"/>
      <c r="I33" s="18"/>
      <c r="J33" s="18"/>
      <c r="K33" s="18"/>
      <c r="L33" s="18"/>
      <c r="M33" s="18"/>
      <c r="N33" s="18"/>
      <c r="O33" s="18"/>
      <c r="P33" s="31"/>
    </row>
    <row r="34" spans="1:16" s="32" customFormat="1" ht="19.5" customHeight="1">
      <c r="A34" s="343"/>
      <c r="B34" s="335" t="s">
        <v>108</v>
      </c>
      <c r="C34" s="336"/>
      <c r="D34" s="337"/>
      <c r="E34" s="197">
        <v>16</v>
      </c>
      <c r="F34" s="197">
        <v>17</v>
      </c>
      <c r="G34" s="2">
        <f aca="true" t="shared" si="5" ref="G34:O34">SUM(G19:G33)</f>
        <v>0</v>
      </c>
      <c r="H34" s="2">
        <f t="shared" si="5"/>
        <v>0</v>
      </c>
      <c r="I34" s="2">
        <f t="shared" si="5"/>
        <v>2</v>
      </c>
      <c r="J34" s="2">
        <f t="shared" si="5"/>
        <v>0</v>
      </c>
      <c r="K34" s="2">
        <f t="shared" si="5"/>
        <v>2</v>
      </c>
      <c r="L34" s="2">
        <f t="shared" si="5"/>
        <v>10</v>
      </c>
      <c r="M34" s="2">
        <f t="shared" si="5"/>
        <v>4</v>
      </c>
      <c r="N34" s="2">
        <f t="shared" si="5"/>
        <v>17</v>
      </c>
      <c r="O34" s="2">
        <f t="shared" si="5"/>
        <v>17</v>
      </c>
      <c r="P34" s="31"/>
    </row>
    <row r="35" spans="1:16" s="32" customFormat="1" ht="26.25" customHeight="1">
      <c r="A35" s="343"/>
      <c r="B35" s="330" t="s">
        <v>60</v>
      </c>
      <c r="C35" s="330"/>
      <c r="D35" s="330"/>
      <c r="E35" s="196">
        <v>10</v>
      </c>
      <c r="F35" s="31"/>
      <c r="G35" s="31"/>
      <c r="H35" s="31"/>
      <c r="I35" s="31"/>
      <c r="J35" s="31"/>
      <c r="K35" s="31"/>
      <c r="L35" s="31"/>
      <c r="M35" s="31"/>
      <c r="N35" s="31"/>
      <c r="O35" s="31"/>
      <c r="P35" s="31" t="s">
        <v>42</v>
      </c>
    </row>
    <row r="36" spans="1:16" s="32" customFormat="1" ht="19.5" customHeight="1">
      <c r="A36" s="330" t="s">
        <v>43</v>
      </c>
      <c r="B36" s="330"/>
      <c r="C36" s="330"/>
      <c r="D36" s="330"/>
      <c r="E36" s="196">
        <f>SUM(E9+E15+E20+E29+E34+E35)</f>
        <v>48</v>
      </c>
      <c r="F36" s="31">
        <f>SUM(F9+F15+F20+F29+F34)</f>
        <v>39</v>
      </c>
      <c r="G36" s="31">
        <f aca="true" t="shared" si="6" ref="G36:O36">G9+G15+G20+G34+G35</f>
        <v>0</v>
      </c>
      <c r="H36" s="31">
        <f t="shared" si="6"/>
        <v>0</v>
      </c>
      <c r="I36" s="31">
        <f t="shared" si="6"/>
        <v>2</v>
      </c>
      <c r="J36" s="31">
        <f t="shared" si="6"/>
        <v>3</v>
      </c>
      <c r="K36" s="31">
        <f t="shared" si="6"/>
        <v>4</v>
      </c>
      <c r="L36" s="31">
        <f t="shared" si="6"/>
        <v>10</v>
      </c>
      <c r="M36" s="31">
        <f t="shared" si="6"/>
        <v>4</v>
      </c>
      <c r="N36" s="31">
        <f t="shared" si="6"/>
        <v>22</v>
      </c>
      <c r="O36" s="31">
        <f t="shared" si="6"/>
        <v>17</v>
      </c>
      <c r="P36" s="31"/>
    </row>
    <row r="37" ht="15.75">
      <c r="Q37" s="38"/>
    </row>
    <row r="38" spans="1:17" ht="18" customHeight="1">
      <c r="A38" s="260" t="s">
        <v>518</v>
      </c>
      <c r="B38" s="260"/>
      <c r="C38" s="260"/>
      <c r="D38" s="260"/>
      <c r="Q38" s="38"/>
    </row>
    <row r="39" ht="15.75">
      <c r="Q39" s="38"/>
    </row>
    <row r="40" ht="15.75">
      <c r="Q40" s="38"/>
    </row>
    <row r="41" ht="15.75">
      <c r="Q41" s="38"/>
    </row>
    <row r="42" ht="15.75">
      <c r="Q42" s="38"/>
    </row>
    <row r="43" ht="15.75">
      <c r="Q43" s="38"/>
    </row>
    <row r="44" ht="15.75">
      <c r="Q44" s="38"/>
    </row>
    <row r="45" ht="15.75">
      <c r="Q45" s="38"/>
    </row>
    <row r="46" ht="15.75">
      <c r="Q46" s="38"/>
    </row>
    <row r="47" ht="15.75">
      <c r="Q47" s="38"/>
    </row>
    <row r="48" ht="15.75">
      <c r="Q48" s="38"/>
    </row>
    <row r="49" ht="15.75">
      <c r="Q49" s="38"/>
    </row>
    <row r="50" ht="15.75">
      <c r="Q50" s="38"/>
    </row>
    <row r="51" ht="15.75">
      <c r="Q51" s="38"/>
    </row>
    <row r="52" ht="15.75">
      <c r="Q52" s="38"/>
    </row>
    <row r="53" ht="15.75">
      <c r="Q53" s="38"/>
    </row>
    <row r="54" ht="15.75">
      <c r="Q54" s="38"/>
    </row>
    <row r="55" ht="15.75">
      <c r="Q55" s="38"/>
    </row>
    <row r="56" ht="15.75">
      <c r="Q56" s="38"/>
    </row>
    <row r="57" ht="15.75">
      <c r="Q57" s="38"/>
    </row>
    <row r="58" ht="15.75">
      <c r="Q58" s="38"/>
    </row>
    <row r="59" ht="15.75">
      <c r="Q59" s="38"/>
    </row>
    <row r="60" ht="15.75">
      <c r="Q60" s="38"/>
    </row>
    <row r="61" ht="15.75">
      <c r="Q61" s="38"/>
    </row>
    <row r="62" ht="15.75">
      <c r="Q62" s="38"/>
    </row>
    <row r="63" ht="15.75">
      <c r="Q63" s="38"/>
    </row>
    <row r="64" ht="15.75">
      <c r="Q64" s="38"/>
    </row>
    <row r="65" ht="15.75">
      <c r="Q65" s="38"/>
    </row>
    <row r="66" ht="15.75">
      <c r="Q66" s="38"/>
    </row>
    <row r="67" ht="15.75">
      <c r="Q67" s="38"/>
    </row>
    <row r="68" ht="15.75">
      <c r="Q68" s="38"/>
    </row>
    <row r="69" ht="15.75">
      <c r="Q69" s="38"/>
    </row>
    <row r="70" ht="15.75">
      <c r="Q70" s="38"/>
    </row>
    <row r="71" ht="15.75">
      <c r="Q71" s="38"/>
    </row>
    <row r="72" ht="15.75">
      <c r="Q72" s="38"/>
    </row>
    <row r="73" ht="15.75">
      <c r="Q73" s="38"/>
    </row>
    <row r="74" ht="15.75">
      <c r="Q74" s="38"/>
    </row>
    <row r="75" ht="15.75">
      <c r="Q75" s="38"/>
    </row>
    <row r="76" ht="15.75">
      <c r="Q76" s="38"/>
    </row>
    <row r="77" ht="15.75">
      <c r="Q77" s="38"/>
    </row>
    <row r="78" ht="15.75">
      <c r="Q78" s="38"/>
    </row>
    <row r="79" ht="15.75">
      <c r="Q79" s="38"/>
    </row>
    <row r="80" ht="15.75">
      <c r="Q80" s="38"/>
    </row>
    <row r="81" ht="15.75">
      <c r="Q81" s="38"/>
    </row>
    <row r="82" ht="15.75">
      <c r="Q82" s="38"/>
    </row>
    <row r="83" ht="15.75">
      <c r="Q83" s="38"/>
    </row>
    <row r="84" ht="15.75">
      <c r="Q84" s="38"/>
    </row>
    <row r="85" ht="15.75">
      <c r="Q85" s="38"/>
    </row>
    <row r="86" ht="15.75">
      <c r="Q86" s="38"/>
    </row>
    <row r="87" ht="15.75">
      <c r="Q87" s="38"/>
    </row>
    <row r="88" ht="15.75">
      <c r="Q88" s="38"/>
    </row>
    <row r="89" ht="15.75">
      <c r="Q89" s="38"/>
    </row>
    <row r="90" ht="15.75">
      <c r="Q90" s="38"/>
    </row>
    <row r="91" ht="15.75">
      <c r="Q91" s="38"/>
    </row>
    <row r="92" ht="15.75">
      <c r="Q92" s="38"/>
    </row>
    <row r="93" ht="15.75">
      <c r="Q93" s="38"/>
    </row>
    <row r="94" ht="15.75">
      <c r="Q94" s="38"/>
    </row>
    <row r="95" ht="15.75">
      <c r="Q95" s="38"/>
    </row>
    <row r="96" ht="15.75">
      <c r="Q96" s="38"/>
    </row>
    <row r="97" ht="15.75">
      <c r="Q97" s="38"/>
    </row>
    <row r="98" ht="15.75">
      <c r="Q98" s="38"/>
    </row>
    <row r="99" ht="15.75">
      <c r="Q99" s="38"/>
    </row>
    <row r="100" ht="15.75">
      <c r="Q100" s="38"/>
    </row>
    <row r="101" ht="15.75">
      <c r="Q101" s="38"/>
    </row>
    <row r="102" ht="15.75">
      <c r="Q102" s="38"/>
    </row>
    <row r="103" ht="15.75">
      <c r="Q103" s="38"/>
    </row>
    <row r="104" ht="15.75">
      <c r="Q104" s="38"/>
    </row>
    <row r="105" ht="15.75">
      <c r="Q105" s="38"/>
    </row>
    <row r="106" ht="15.75">
      <c r="Q106" s="38"/>
    </row>
    <row r="107" ht="15.75">
      <c r="Q107" s="38"/>
    </row>
    <row r="108" ht="15.75">
      <c r="Q108" s="38"/>
    </row>
    <row r="109" ht="15.75">
      <c r="Q109" s="38"/>
    </row>
    <row r="110" ht="15.75">
      <c r="Q110" s="38"/>
    </row>
    <row r="111" ht="15.75">
      <c r="Q111" s="38"/>
    </row>
    <row r="112" ht="15.75">
      <c r="Q112" s="38"/>
    </row>
    <row r="113" ht="15.75">
      <c r="Q113" s="38"/>
    </row>
    <row r="114" ht="15.75">
      <c r="Q114" s="38"/>
    </row>
    <row r="115" ht="15.75">
      <c r="Q115" s="38"/>
    </row>
    <row r="116" ht="15.75">
      <c r="Q116" s="38"/>
    </row>
    <row r="117" ht="15.75">
      <c r="Q117" s="38"/>
    </row>
    <row r="118" ht="15.75">
      <c r="Q118" s="38"/>
    </row>
    <row r="119" ht="15.75">
      <c r="Q119" s="38"/>
    </row>
    <row r="120" ht="15.75">
      <c r="Q120" s="38"/>
    </row>
    <row r="121" ht="15.75">
      <c r="Q121" s="38"/>
    </row>
    <row r="122" ht="15.75">
      <c r="Q122" s="38"/>
    </row>
    <row r="123" ht="15.75">
      <c r="Q123" s="38"/>
    </row>
    <row r="124" ht="15.75">
      <c r="Q124" s="38"/>
    </row>
    <row r="125" ht="15.75">
      <c r="Q125" s="38"/>
    </row>
    <row r="126" ht="15.75">
      <c r="Q126" s="38"/>
    </row>
    <row r="127" ht="15.75">
      <c r="Q127" s="38"/>
    </row>
    <row r="128" ht="15.75">
      <c r="Q128" s="38"/>
    </row>
    <row r="129" ht="15.75">
      <c r="Q129" s="38"/>
    </row>
    <row r="130" ht="15.75">
      <c r="Q130" s="38"/>
    </row>
    <row r="131" ht="15.75">
      <c r="Q131" s="38"/>
    </row>
    <row r="132" ht="15.75">
      <c r="Q132" s="38"/>
    </row>
    <row r="133" ht="15.75">
      <c r="Q133" s="38"/>
    </row>
    <row r="134" ht="15.75">
      <c r="Q134" s="38"/>
    </row>
    <row r="135" ht="15.75">
      <c r="Q135" s="38"/>
    </row>
    <row r="136" ht="15.75">
      <c r="Q136" s="38"/>
    </row>
    <row r="137" ht="15.75">
      <c r="Q137" s="38"/>
    </row>
    <row r="138" ht="15.75">
      <c r="Q138" s="38"/>
    </row>
    <row r="139" ht="15.75">
      <c r="Q139" s="38"/>
    </row>
    <row r="140" ht="15.75">
      <c r="Q140" s="38"/>
    </row>
    <row r="141" ht="15.75">
      <c r="Q141" s="38"/>
    </row>
    <row r="142" ht="15.75">
      <c r="Q142" s="38"/>
    </row>
    <row r="143" ht="15.75">
      <c r="Q143" s="38"/>
    </row>
    <row r="144" ht="15.75">
      <c r="Q144" s="38"/>
    </row>
    <row r="145" ht="15.75">
      <c r="Q145" s="38"/>
    </row>
    <row r="146" ht="15.75">
      <c r="Q146" s="38"/>
    </row>
    <row r="147" ht="15.75">
      <c r="Q147" s="38"/>
    </row>
    <row r="148" ht="15.75">
      <c r="Q148" s="38"/>
    </row>
    <row r="149" ht="15.75">
      <c r="Q149" s="38"/>
    </row>
    <row r="150" ht="15.75">
      <c r="Q150" s="38"/>
    </row>
    <row r="151" ht="15.75">
      <c r="Q151" s="38"/>
    </row>
    <row r="152" ht="15.75">
      <c r="Q152" s="38"/>
    </row>
    <row r="153" ht="15.75">
      <c r="Q153" s="38"/>
    </row>
    <row r="154" ht="15.75">
      <c r="Q154" s="38"/>
    </row>
    <row r="155" ht="15.75">
      <c r="Q155" s="38"/>
    </row>
    <row r="156" ht="15.75">
      <c r="Q156" s="38"/>
    </row>
    <row r="157" ht="15.75">
      <c r="Q157" s="38"/>
    </row>
    <row r="158" ht="15.75">
      <c r="Q158" s="38"/>
    </row>
    <row r="159" ht="15.75">
      <c r="Q159" s="38"/>
    </row>
    <row r="160" ht="15.75">
      <c r="Q160" s="38"/>
    </row>
    <row r="161" ht="15.75">
      <c r="Q161" s="38"/>
    </row>
    <row r="162" ht="15.75">
      <c r="Q162" s="38"/>
    </row>
    <row r="163" ht="15.75">
      <c r="Q163" s="38"/>
    </row>
    <row r="164" ht="15.75">
      <c r="Q164" s="38"/>
    </row>
    <row r="165" ht="15.75">
      <c r="Q165" s="38"/>
    </row>
    <row r="166" ht="15.75">
      <c r="Q166" s="38"/>
    </row>
    <row r="167" ht="15.75">
      <c r="Q167" s="38"/>
    </row>
    <row r="168" ht="15.75">
      <c r="Q168" s="38"/>
    </row>
    <row r="169" ht="15.75">
      <c r="Q169" s="38"/>
    </row>
    <row r="170" ht="15.75">
      <c r="Q170" s="38"/>
    </row>
    <row r="171" ht="15.75">
      <c r="Q171" s="38"/>
    </row>
    <row r="172" ht="15.75">
      <c r="Q172" s="38"/>
    </row>
    <row r="173" ht="15.75">
      <c r="Q173" s="38"/>
    </row>
    <row r="174" ht="15.75">
      <c r="Q174" s="38"/>
    </row>
    <row r="175" ht="15.75">
      <c r="Q175" s="38"/>
    </row>
    <row r="176" ht="15.75">
      <c r="Q176" s="38"/>
    </row>
    <row r="177" ht="15.75">
      <c r="Q177" s="38"/>
    </row>
    <row r="178" ht="15.75">
      <c r="Q178" s="38"/>
    </row>
    <row r="179" ht="15.75">
      <c r="Q179" s="38"/>
    </row>
    <row r="180" ht="15.75">
      <c r="Q180" s="38"/>
    </row>
    <row r="181" ht="15.75">
      <c r="Q181" s="38"/>
    </row>
    <row r="182" ht="15.75">
      <c r="Q182" s="38"/>
    </row>
    <row r="183" ht="15.75">
      <c r="Q183" s="38"/>
    </row>
    <row r="184" ht="15.75">
      <c r="Q184" s="38"/>
    </row>
    <row r="185" ht="15.75">
      <c r="Q185" s="38"/>
    </row>
    <row r="186" ht="15.75">
      <c r="Q186" s="38"/>
    </row>
    <row r="187" ht="15.75">
      <c r="Q187" s="38"/>
    </row>
    <row r="188" ht="15.75">
      <c r="Q188" s="38"/>
    </row>
    <row r="189" ht="15.75">
      <c r="Q189" s="38"/>
    </row>
    <row r="190" ht="15.75">
      <c r="Q190" s="38"/>
    </row>
    <row r="191" ht="15.75">
      <c r="Q191" s="38"/>
    </row>
  </sheetData>
  <sheetProtection/>
  <mergeCells count="23">
    <mergeCell ref="A38:D38"/>
    <mergeCell ref="B9:D9"/>
    <mergeCell ref="B10:B14"/>
    <mergeCell ref="B15:D15"/>
    <mergeCell ref="B16:B19"/>
    <mergeCell ref="B20:D20"/>
    <mergeCell ref="A1:C1"/>
    <mergeCell ref="B34:D34"/>
    <mergeCell ref="A36:D36"/>
    <mergeCell ref="C3:C5"/>
    <mergeCell ref="B29:D29"/>
    <mergeCell ref="D3:D5"/>
    <mergeCell ref="B30:B33"/>
    <mergeCell ref="A6:A35"/>
    <mergeCell ref="B6:B8"/>
    <mergeCell ref="B35:D35"/>
    <mergeCell ref="F3:F5"/>
    <mergeCell ref="A2:P2"/>
    <mergeCell ref="G3:G5"/>
    <mergeCell ref="H3:O3"/>
    <mergeCell ref="P3:P5"/>
    <mergeCell ref="E3:E5"/>
    <mergeCell ref="A3:B5"/>
  </mergeCells>
  <printOptions/>
  <pageMargins left="0.7480314960629921" right="0.3937007874015748" top="0.6" bottom="0.77" header="0.31" footer="0.5118110236220472"/>
  <pageSetup horizontalDpi="200" verticalDpi="200" orientation="portrait" paperSize="9" r:id="rId1"/>
  <headerFooter alignWithMargins="0">
    <oddFooter>&amp;C&amp;10 21</oddFooter>
  </headerFooter>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M8" sqref="M8"/>
    </sheetView>
  </sheetViews>
  <sheetFormatPr defaultColWidth="9.00390625" defaultRowHeight="21" customHeight="1"/>
  <cols>
    <col min="1" max="1" width="4.875" style="126" customWidth="1"/>
    <col min="2" max="2" width="5.75390625" style="126" customWidth="1"/>
    <col min="3" max="3" width="4.50390625" style="126" customWidth="1"/>
    <col min="4" max="4" width="20.25390625" style="126" customWidth="1"/>
    <col min="5" max="5" width="6.375" style="127" customWidth="1"/>
    <col min="6" max="6" width="45.125" style="126" customWidth="1"/>
    <col min="7" max="7" width="15.75390625" style="126" customWidth="1"/>
    <col min="8" max="8" width="6.125" style="127" customWidth="1"/>
    <col min="9" max="9" width="22.125" style="126" customWidth="1"/>
    <col min="10" max="16384" width="9.00390625" style="126" customWidth="1"/>
  </cols>
  <sheetData>
    <row r="1" spans="1:3" ht="21" customHeight="1">
      <c r="A1" s="359" t="s">
        <v>360</v>
      </c>
      <c r="B1" s="359"/>
      <c r="C1" s="359"/>
    </row>
    <row r="2" spans="1:9" ht="30.75" customHeight="1">
      <c r="A2" s="360" t="s">
        <v>405</v>
      </c>
      <c r="B2" s="360"/>
      <c r="C2" s="360"/>
      <c r="D2" s="360"/>
      <c r="E2" s="360"/>
      <c r="F2" s="360"/>
      <c r="G2" s="360"/>
      <c r="H2" s="360"/>
      <c r="I2" s="360"/>
    </row>
    <row r="3" spans="1:9" s="127" customFormat="1" ht="27" customHeight="1">
      <c r="A3" s="361" t="s">
        <v>361</v>
      </c>
      <c r="B3" s="362"/>
      <c r="C3" s="363"/>
      <c r="D3" s="361" t="s">
        <v>362</v>
      </c>
      <c r="E3" s="362"/>
      <c r="F3" s="362"/>
      <c r="G3" s="362"/>
      <c r="H3" s="364"/>
      <c r="I3" s="354" t="s">
        <v>363</v>
      </c>
    </row>
    <row r="4" spans="1:9" s="127" customFormat="1" ht="37.5" customHeight="1">
      <c r="A4" s="131" t="s">
        <v>364</v>
      </c>
      <c r="B4" s="133" t="s">
        <v>365</v>
      </c>
      <c r="C4" s="132" t="s">
        <v>366</v>
      </c>
      <c r="D4" s="135" t="s">
        <v>367</v>
      </c>
      <c r="E4" s="136" t="s">
        <v>368</v>
      </c>
      <c r="F4" s="135" t="s">
        <v>369</v>
      </c>
      <c r="G4" s="137" t="s">
        <v>370</v>
      </c>
      <c r="H4" s="141" t="s">
        <v>371</v>
      </c>
      <c r="I4" s="368"/>
    </row>
    <row r="5" spans="1:9" ht="31.5" customHeight="1">
      <c r="A5" s="347" t="s">
        <v>372</v>
      </c>
      <c r="B5" s="354">
        <v>2</v>
      </c>
      <c r="C5" s="351" t="s">
        <v>373</v>
      </c>
      <c r="D5" s="134" t="s">
        <v>374</v>
      </c>
      <c r="E5" s="144">
        <v>2</v>
      </c>
      <c r="F5" s="190" t="s">
        <v>486</v>
      </c>
      <c r="G5" s="191" t="s">
        <v>487</v>
      </c>
      <c r="H5" s="140" t="s">
        <v>375</v>
      </c>
      <c r="I5" s="134"/>
    </row>
    <row r="6" spans="1:9" ht="31.5" customHeight="1">
      <c r="A6" s="348"/>
      <c r="B6" s="355"/>
      <c r="C6" s="352"/>
      <c r="D6" s="138" t="s">
        <v>376</v>
      </c>
      <c r="E6" s="145">
        <v>1</v>
      </c>
      <c r="F6" s="190" t="s">
        <v>488</v>
      </c>
      <c r="G6" s="191" t="s">
        <v>489</v>
      </c>
      <c r="H6" s="129">
        <v>1</v>
      </c>
      <c r="I6" s="138"/>
    </row>
    <row r="7" spans="1:9" ht="22.5" customHeight="1">
      <c r="A7" s="348"/>
      <c r="B7" s="355"/>
      <c r="C7" s="352"/>
      <c r="D7" s="134" t="s">
        <v>314</v>
      </c>
      <c r="E7" s="144">
        <v>1</v>
      </c>
      <c r="F7" s="190" t="s">
        <v>490</v>
      </c>
      <c r="G7" s="191" t="s">
        <v>487</v>
      </c>
      <c r="H7" s="140" t="s">
        <v>375</v>
      </c>
      <c r="I7" s="134" t="s">
        <v>377</v>
      </c>
    </row>
    <row r="8" spans="1:9" ht="31.5" customHeight="1">
      <c r="A8" s="348"/>
      <c r="B8" s="355"/>
      <c r="C8" s="352"/>
      <c r="D8" s="134" t="s">
        <v>378</v>
      </c>
      <c r="E8" s="144">
        <v>2</v>
      </c>
      <c r="F8" s="190" t="s">
        <v>491</v>
      </c>
      <c r="G8" s="191" t="s">
        <v>487</v>
      </c>
      <c r="H8" s="143" t="s">
        <v>375</v>
      </c>
      <c r="I8" s="134"/>
    </row>
    <row r="9" spans="1:9" ht="22.5" customHeight="1">
      <c r="A9" s="348"/>
      <c r="B9" s="355"/>
      <c r="C9" s="365" t="s">
        <v>379</v>
      </c>
      <c r="D9" s="147" t="s">
        <v>380</v>
      </c>
      <c r="E9" s="146">
        <v>0.5</v>
      </c>
      <c r="F9" s="190" t="s">
        <v>492</v>
      </c>
      <c r="G9" s="191" t="s">
        <v>487</v>
      </c>
      <c r="H9" s="148" t="s">
        <v>375</v>
      </c>
      <c r="I9" s="138"/>
    </row>
    <row r="10" spans="1:9" ht="22.5" customHeight="1">
      <c r="A10" s="348"/>
      <c r="B10" s="355"/>
      <c r="C10" s="352"/>
      <c r="D10" s="134" t="s">
        <v>381</v>
      </c>
      <c r="E10" s="144">
        <v>1</v>
      </c>
      <c r="F10" s="190" t="s">
        <v>493</v>
      </c>
      <c r="G10" s="191" t="s">
        <v>487</v>
      </c>
      <c r="H10" s="140">
        <v>1</v>
      </c>
      <c r="I10" s="134"/>
    </row>
    <row r="11" spans="1:9" ht="31.5" customHeight="1">
      <c r="A11" s="349" t="s">
        <v>382</v>
      </c>
      <c r="B11" s="356">
        <v>3</v>
      </c>
      <c r="C11" s="366" t="s">
        <v>373</v>
      </c>
      <c r="D11" s="150" t="s">
        <v>383</v>
      </c>
      <c r="E11" s="152">
        <v>1</v>
      </c>
      <c r="F11" s="190" t="s">
        <v>494</v>
      </c>
      <c r="G11" s="191" t="s">
        <v>495</v>
      </c>
      <c r="H11" s="153">
        <v>1</v>
      </c>
      <c r="I11" s="150" t="s">
        <v>384</v>
      </c>
    </row>
    <row r="12" spans="1:9" ht="31.5" customHeight="1">
      <c r="A12" s="350"/>
      <c r="B12" s="357"/>
      <c r="C12" s="367"/>
      <c r="D12" s="134" t="s">
        <v>385</v>
      </c>
      <c r="E12" s="151">
        <v>2</v>
      </c>
      <c r="F12" s="190" t="s">
        <v>496</v>
      </c>
      <c r="G12" s="191" t="s">
        <v>489</v>
      </c>
      <c r="H12" s="139" t="s">
        <v>375</v>
      </c>
      <c r="I12" s="134"/>
    </row>
    <row r="13" spans="1:9" ht="31.5" customHeight="1">
      <c r="A13" s="350"/>
      <c r="B13" s="357"/>
      <c r="C13" s="367" t="s">
        <v>379</v>
      </c>
      <c r="D13" s="138" t="s">
        <v>315</v>
      </c>
      <c r="E13" s="155">
        <v>1</v>
      </c>
      <c r="F13" s="190" t="s">
        <v>497</v>
      </c>
      <c r="G13" s="191" t="s">
        <v>495</v>
      </c>
      <c r="H13" s="156">
        <v>1</v>
      </c>
      <c r="I13" s="138"/>
    </row>
    <row r="14" spans="1:9" ht="31.5" customHeight="1">
      <c r="A14" s="350"/>
      <c r="B14" s="357"/>
      <c r="C14" s="367"/>
      <c r="D14" s="134" t="s">
        <v>386</v>
      </c>
      <c r="E14" s="151">
        <v>1</v>
      </c>
      <c r="F14" s="190" t="s">
        <v>498</v>
      </c>
      <c r="G14" s="191" t="s">
        <v>487</v>
      </c>
      <c r="H14" s="139">
        <v>1</v>
      </c>
      <c r="I14" s="134" t="s">
        <v>387</v>
      </c>
    </row>
    <row r="15" spans="1:9" ht="31.5" customHeight="1">
      <c r="A15" s="350"/>
      <c r="B15" s="357"/>
      <c r="C15" s="367"/>
      <c r="D15" s="134" t="s">
        <v>388</v>
      </c>
      <c r="E15" s="151">
        <v>1</v>
      </c>
      <c r="F15" s="190" t="s">
        <v>499</v>
      </c>
      <c r="G15" s="191" t="s">
        <v>487</v>
      </c>
      <c r="H15" s="139">
        <v>0.5</v>
      </c>
      <c r="I15" s="134" t="s">
        <v>387</v>
      </c>
    </row>
    <row r="16" spans="1:9" ht="22.5" customHeight="1">
      <c r="A16" s="350"/>
      <c r="B16" s="357"/>
      <c r="C16" s="367"/>
      <c r="D16" s="142" t="s">
        <v>316</v>
      </c>
      <c r="E16" s="154">
        <v>1</v>
      </c>
      <c r="F16" s="190" t="s">
        <v>500</v>
      </c>
      <c r="G16" s="191" t="s">
        <v>487</v>
      </c>
      <c r="H16" s="149">
        <v>0.5</v>
      </c>
      <c r="I16" s="134"/>
    </row>
    <row r="17" spans="1:9" ht="22.5" customHeight="1">
      <c r="A17" s="349" t="s">
        <v>389</v>
      </c>
      <c r="B17" s="356">
        <v>9</v>
      </c>
      <c r="C17" s="353" t="s">
        <v>373</v>
      </c>
      <c r="D17" s="142" t="s">
        <v>390</v>
      </c>
      <c r="E17" s="144">
        <v>9</v>
      </c>
      <c r="F17" s="190" t="s">
        <v>501</v>
      </c>
      <c r="G17" s="191" t="s">
        <v>487</v>
      </c>
      <c r="H17" s="140" t="s">
        <v>375</v>
      </c>
      <c r="I17" s="134"/>
    </row>
    <row r="18" spans="1:9" ht="22.5" customHeight="1">
      <c r="A18" s="350"/>
      <c r="B18" s="357"/>
      <c r="C18" s="353"/>
      <c r="D18" s="134" t="s">
        <v>391</v>
      </c>
      <c r="E18" s="144">
        <v>9</v>
      </c>
      <c r="F18" s="190" t="s">
        <v>502</v>
      </c>
      <c r="G18" s="191" t="s">
        <v>489</v>
      </c>
      <c r="H18" s="140" t="s">
        <v>375</v>
      </c>
      <c r="I18" s="134"/>
    </row>
    <row r="19" spans="1:9" ht="45" customHeight="1">
      <c r="A19" s="350"/>
      <c r="B19" s="357"/>
      <c r="C19" s="353"/>
      <c r="D19" s="134" t="s">
        <v>392</v>
      </c>
      <c r="E19" s="157">
        <v>9</v>
      </c>
      <c r="F19" s="190" t="s">
        <v>503</v>
      </c>
      <c r="G19" s="191" t="s">
        <v>489</v>
      </c>
      <c r="H19" s="140" t="s">
        <v>375</v>
      </c>
      <c r="I19" s="134"/>
    </row>
    <row r="20" spans="1:9" ht="31.5" customHeight="1">
      <c r="A20" s="350"/>
      <c r="B20" s="357"/>
      <c r="C20" s="353"/>
      <c r="D20" s="134" t="s">
        <v>393</v>
      </c>
      <c r="E20" s="157">
        <v>9</v>
      </c>
      <c r="F20" s="190" t="s">
        <v>504</v>
      </c>
      <c r="G20" s="191" t="s">
        <v>505</v>
      </c>
      <c r="H20" s="140" t="s">
        <v>375</v>
      </c>
      <c r="I20" s="134"/>
    </row>
    <row r="21" spans="1:9" ht="45" customHeight="1">
      <c r="A21" s="350"/>
      <c r="B21" s="357"/>
      <c r="C21" s="161" t="s">
        <v>379</v>
      </c>
      <c r="D21" s="134" t="s">
        <v>394</v>
      </c>
      <c r="E21" s="157">
        <v>2</v>
      </c>
      <c r="F21" s="190" t="s">
        <v>506</v>
      </c>
      <c r="G21" s="191" t="s">
        <v>489</v>
      </c>
      <c r="H21" s="140" t="s">
        <v>375</v>
      </c>
      <c r="I21" s="134"/>
    </row>
    <row r="22" spans="1:10" ht="10.5" customHeight="1">
      <c r="A22" s="128"/>
      <c r="B22" s="128"/>
      <c r="C22" s="128"/>
      <c r="D22" s="128"/>
      <c r="E22" s="129"/>
      <c r="F22" s="128"/>
      <c r="G22" s="128"/>
      <c r="H22" s="129"/>
      <c r="I22" s="128"/>
      <c r="J22" s="130"/>
    </row>
    <row r="23" spans="1:9" ht="144.75" customHeight="1">
      <c r="A23" s="158" t="s">
        <v>398</v>
      </c>
      <c r="B23" s="358" t="s">
        <v>399</v>
      </c>
      <c r="C23" s="358"/>
      <c r="D23" s="358"/>
      <c r="E23" s="358"/>
      <c r="F23" s="358"/>
      <c r="G23" s="358"/>
      <c r="H23" s="358"/>
      <c r="I23" s="358"/>
    </row>
  </sheetData>
  <sheetProtection/>
  <mergeCells count="17">
    <mergeCell ref="B23:I23"/>
    <mergeCell ref="A1:C1"/>
    <mergeCell ref="B17:B21"/>
    <mergeCell ref="A2:I2"/>
    <mergeCell ref="A3:C3"/>
    <mergeCell ref="D3:H3"/>
    <mergeCell ref="C9:C10"/>
    <mergeCell ref="C11:C12"/>
    <mergeCell ref="C13:C16"/>
    <mergeCell ref="I3:I4"/>
    <mergeCell ref="A5:A10"/>
    <mergeCell ref="A11:A16"/>
    <mergeCell ref="A17:A21"/>
    <mergeCell ref="C5:C8"/>
    <mergeCell ref="C17:C20"/>
    <mergeCell ref="B5:B10"/>
    <mergeCell ref="B11:B16"/>
  </mergeCells>
  <printOptions horizontalCentered="1"/>
  <pageMargins left="0.1968503937007874" right="0.1968503937007874" top="0.35433070866141736" bottom="0.35433070866141736" header="0.1968503937007874" footer="0.1968503937007874"/>
  <pageSetup horizontalDpi="600" verticalDpi="600" orientation="landscape" paperSize="9" r:id="rId1"/>
  <headerFooter alignWithMargins="0">
    <oddFooter>&amp;C&amp;10 14</oddFooter>
  </headerFooter>
</worksheet>
</file>

<file path=xl/worksheets/sheet5.xml><?xml version="1.0" encoding="utf-8"?>
<worksheet xmlns="http://schemas.openxmlformats.org/spreadsheetml/2006/main" xmlns:r="http://schemas.openxmlformats.org/officeDocument/2006/relationships">
  <dimension ref="A2:V22"/>
  <sheetViews>
    <sheetView zoomScalePageLayoutView="0" workbookViewId="0" topLeftCell="A7">
      <selection activeCell="O7" sqref="O7"/>
    </sheetView>
  </sheetViews>
  <sheetFormatPr defaultColWidth="9.00390625" defaultRowHeight="14.25"/>
  <cols>
    <col min="1" max="1" width="10.25390625" style="59" customWidth="1"/>
    <col min="2" max="2" width="6.875" style="59" customWidth="1"/>
    <col min="3" max="3" width="6.75390625" style="59" bestFit="1" customWidth="1"/>
    <col min="4" max="4" width="4.50390625" style="59" bestFit="1" customWidth="1"/>
    <col min="5" max="5" width="5.875" style="69" bestFit="1" customWidth="1"/>
    <col min="6" max="6" width="4.50390625" style="60" bestFit="1" customWidth="1"/>
    <col min="7" max="7" width="5.875" style="59" bestFit="1" customWidth="1"/>
    <col min="8" max="8" width="5.00390625" style="59" bestFit="1" customWidth="1"/>
    <col min="9" max="9" width="5.875" style="59" bestFit="1" customWidth="1"/>
    <col min="10" max="10" width="4.50390625" style="59" bestFit="1" customWidth="1"/>
    <col min="11" max="11" width="7.50390625" style="59" bestFit="1" customWidth="1"/>
    <col min="12" max="12" width="4.75390625" style="59" customWidth="1"/>
    <col min="13" max="13" width="6.75390625" style="59" bestFit="1" customWidth="1"/>
    <col min="14" max="14" width="7.875" style="59" bestFit="1" customWidth="1"/>
    <col min="15" max="15" width="6.25390625" style="59" bestFit="1" customWidth="1"/>
    <col min="16" max="16" width="7.50390625" style="59" bestFit="1" customWidth="1"/>
    <col min="17" max="17" width="4.50390625" style="59" bestFit="1" customWidth="1"/>
    <col min="18" max="18" width="5.875" style="59" bestFit="1" customWidth="1"/>
    <col min="19" max="19" width="4.50390625" style="59" bestFit="1" customWidth="1"/>
    <col min="20" max="20" width="7.50390625" style="59" bestFit="1" customWidth="1"/>
    <col min="21" max="16384" width="9.00390625" style="59" customWidth="1"/>
  </cols>
  <sheetData>
    <row r="1" ht="11.25" customHeight="1"/>
    <row r="2" spans="1:20" ht="27.75" customHeight="1" thickBot="1">
      <c r="A2" s="369" t="s">
        <v>359</v>
      </c>
      <c r="B2" s="369"/>
      <c r="C2" s="369"/>
      <c r="D2" s="369"/>
      <c r="E2" s="369"/>
      <c r="F2" s="369"/>
      <c r="G2" s="369"/>
      <c r="H2" s="369"/>
      <c r="I2" s="369"/>
      <c r="J2" s="369"/>
      <c r="K2" s="369"/>
      <c r="L2" s="369"/>
      <c r="M2" s="369"/>
      <c r="N2" s="369"/>
      <c r="O2" s="369"/>
      <c r="P2" s="369"/>
      <c r="Q2" s="369"/>
      <c r="R2" s="369"/>
      <c r="S2" s="369"/>
      <c r="T2" s="369"/>
    </row>
    <row r="3" spans="1:20" ht="14.25">
      <c r="A3" s="370" t="s">
        <v>317</v>
      </c>
      <c r="B3" s="373" t="s">
        <v>109</v>
      </c>
      <c r="C3" s="376" t="s">
        <v>318</v>
      </c>
      <c r="D3" s="379" t="s">
        <v>319</v>
      </c>
      <c r="E3" s="380"/>
      <c r="F3" s="380" t="s">
        <v>320</v>
      </c>
      <c r="G3" s="380"/>
      <c r="H3" s="380"/>
      <c r="I3" s="380"/>
      <c r="J3" s="380" t="s">
        <v>321</v>
      </c>
      <c r="K3" s="386"/>
      <c r="L3" s="383" t="s">
        <v>322</v>
      </c>
      <c r="M3" s="380"/>
      <c r="N3" s="380" t="s">
        <v>323</v>
      </c>
      <c r="O3" s="380"/>
      <c r="P3" s="386"/>
      <c r="Q3" s="383" t="s">
        <v>324</v>
      </c>
      <c r="R3" s="380"/>
      <c r="S3" s="380" t="s">
        <v>325</v>
      </c>
      <c r="T3" s="376"/>
    </row>
    <row r="4" spans="1:20" ht="14.25">
      <c r="A4" s="371"/>
      <c r="B4" s="374"/>
      <c r="C4" s="377"/>
      <c r="D4" s="381"/>
      <c r="E4" s="382"/>
      <c r="F4" s="382" t="s">
        <v>326</v>
      </c>
      <c r="G4" s="382"/>
      <c r="H4" s="382" t="s">
        <v>327</v>
      </c>
      <c r="I4" s="382"/>
      <c r="J4" s="382"/>
      <c r="K4" s="387"/>
      <c r="L4" s="384"/>
      <c r="M4" s="382"/>
      <c r="N4" s="382"/>
      <c r="O4" s="382"/>
      <c r="P4" s="387"/>
      <c r="Q4" s="384"/>
      <c r="R4" s="382"/>
      <c r="S4" s="382"/>
      <c r="T4" s="377"/>
    </row>
    <row r="5" spans="1:20" ht="15" thickBot="1">
      <c r="A5" s="372"/>
      <c r="B5" s="375"/>
      <c r="C5" s="378"/>
      <c r="D5" s="89" t="s">
        <v>109</v>
      </c>
      <c r="E5" s="90" t="s">
        <v>328</v>
      </c>
      <c r="F5" s="90" t="s">
        <v>109</v>
      </c>
      <c r="G5" s="90" t="s">
        <v>328</v>
      </c>
      <c r="H5" s="90" t="s">
        <v>109</v>
      </c>
      <c r="I5" s="90" t="s">
        <v>328</v>
      </c>
      <c r="J5" s="90" t="s">
        <v>109</v>
      </c>
      <c r="K5" s="91" t="s">
        <v>328</v>
      </c>
      <c r="L5" s="92" t="s">
        <v>329</v>
      </c>
      <c r="M5" s="90" t="s">
        <v>328</v>
      </c>
      <c r="N5" s="90" t="s">
        <v>329</v>
      </c>
      <c r="O5" s="90" t="s">
        <v>109</v>
      </c>
      <c r="P5" s="91" t="s">
        <v>328</v>
      </c>
      <c r="Q5" s="92" t="s">
        <v>109</v>
      </c>
      <c r="R5" s="90" t="s">
        <v>328</v>
      </c>
      <c r="S5" s="90" t="s">
        <v>109</v>
      </c>
      <c r="T5" s="88" t="s">
        <v>328</v>
      </c>
    </row>
    <row r="6" spans="1:20" ht="34.5" customHeight="1">
      <c r="A6" s="111" t="s">
        <v>354</v>
      </c>
      <c r="B6" s="198">
        <v>51.5</v>
      </c>
      <c r="C6" s="94">
        <f>B6/B16</f>
        <v>0.27034120734908135</v>
      </c>
      <c r="D6" s="198">
        <v>51.5</v>
      </c>
      <c r="E6" s="95">
        <f>D6/B16</f>
        <v>0.27034120734908135</v>
      </c>
      <c r="F6" s="219"/>
      <c r="G6" s="95"/>
      <c r="H6" s="93"/>
      <c r="I6" s="95"/>
      <c r="J6" s="93"/>
      <c r="K6" s="96"/>
      <c r="L6" s="97">
        <v>626</v>
      </c>
      <c r="M6" s="257">
        <f>L6/2046</f>
        <v>0.30596285434995113</v>
      </c>
      <c r="N6" s="93" t="s">
        <v>638</v>
      </c>
      <c r="O6" s="221">
        <f>2+1.5+0.5*90/16</f>
        <v>6.3125</v>
      </c>
      <c r="P6" s="94">
        <f>O6/B16</f>
        <v>0.03313648293963255</v>
      </c>
      <c r="Q6" s="219">
        <v>51.5</v>
      </c>
      <c r="R6" s="95">
        <f>Q6/B16</f>
        <v>0.27034120734908135</v>
      </c>
      <c r="S6" s="219"/>
      <c r="T6" s="94"/>
    </row>
    <row r="7" spans="1:20" ht="34.5" customHeight="1">
      <c r="A7" s="112" t="s">
        <v>355</v>
      </c>
      <c r="B7" s="82">
        <v>20</v>
      </c>
      <c r="C7" s="199">
        <f>B7/B16</f>
        <v>0.10498687664041995</v>
      </c>
      <c r="D7" s="82">
        <v>20</v>
      </c>
      <c r="E7" s="220">
        <f>D7/B16</f>
        <v>0.10498687664041995</v>
      </c>
      <c r="F7" s="82"/>
      <c r="G7" s="83"/>
      <c r="H7" s="81"/>
      <c r="I7" s="83"/>
      <c r="J7" s="81"/>
      <c r="K7" s="85"/>
      <c r="L7" s="256">
        <v>352</v>
      </c>
      <c r="M7" s="83">
        <f aca="true" t="shared" si="0" ref="M7:M13">L7/2046</f>
        <v>0.17204301075268819</v>
      </c>
      <c r="N7" s="82"/>
      <c r="O7" s="84"/>
      <c r="P7" s="85"/>
      <c r="Q7" s="87"/>
      <c r="R7" s="83"/>
      <c r="S7" s="82">
        <v>20</v>
      </c>
      <c r="T7" s="199">
        <f>S7/B16</f>
        <v>0.10498687664041995</v>
      </c>
    </row>
    <row r="8" spans="1:20" ht="34.5" customHeight="1">
      <c r="A8" s="112" t="s">
        <v>526</v>
      </c>
      <c r="B8" s="82">
        <v>30.5</v>
      </c>
      <c r="C8" s="86">
        <f>B8/B16</f>
        <v>0.16010498687664043</v>
      </c>
      <c r="D8" s="82"/>
      <c r="E8" s="83"/>
      <c r="F8" s="81">
        <v>30.5</v>
      </c>
      <c r="G8" s="85">
        <f>F8/B16</f>
        <v>0.16010498687664043</v>
      </c>
      <c r="H8" s="81"/>
      <c r="I8" s="83"/>
      <c r="J8" s="81"/>
      <c r="K8" s="85"/>
      <c r="L8" s="256">
        <v>352</v>
      </c>
      <c r="M8" s="83">
        <f t="shared" si="0"/>
        <v>0.17204301075268819</v>
      </c>
      <c r="N8" s="82" t="s">
        <v>550</v>
      </c>
      <c r="O8" s="84">
        <f>6+40/16</f>
        <v>8.5</v>
      </c>
      <c r="P8" s="85">
        <f>O8/B16</f>
        <v>0.04461942257217848</v>
      </c>
      <c r="Q8" s="87">
        <v>24</v>
      </c>
      <c r="R8" s="83">
        <f>Q8/B16</f>
        <v>0.12598425196850394</v>
      </c>
      <c r="S8" s="81">
        <v>6.5</v>
      </c>
      <c r="T8" s="86">
        <f>S8/B16</f>
        <v>0.03412073490813648</v>
      </c>
    </row>
    <row r="9" spans="1:20" ht="34.5" customHeight="1">
      <c r="A9" s="218" t="s">
        <v>549</v>
      </c>
      <c r="B9" s="82">
        <v>11</v>
      </c>
      <c r="C9" s="86">
        <f>B9/B16</f>
        <v>0.05774278215223097</v>
      </c>
      <c r="D9" s="82"/>
      <c r="E9" s="83"/>
      <c r="F9" s="81">
        <v>8</v>
      </c>
      <c r="G9" s="83">
        <f>F9/B16</f>
        <v>0.04199475065616798</v>
      </c>
      <c r="H9" s="81">
        <v>3</v>
      </c>
      <c r="I9" s="83">
        <f>H9/B16</f>
        <v>0.015748031496062992</v>
      </c>
      <c r="J9" s="81"/>
      <c r="K9" s="85"/>
      <c r="L9" s="256">
        <v>140</v>
      </c>
      <c r="M9" s="83">
        <f t="shared" si="0"/>
        <v>0.06842619745845552</v>
      </c>
      <c r="N9" s="82" t="s">
        <v>551</v>
      </c>
      <c r="O9" s="222">
        <f>1+20/16</f>
        <v>2.25</v>
      </c>
      <c r="P9" s="85">
        <f>O9/B16</f>
        <v>0.011811023622047244</v>
      </c>
      <c r="Q9" s="87">
        <v>11</v>
      </c>
      <c r="R9" s="83">
        <f>Q9/B16</f>
        <v>0.05774278215223097</v>
      </c>
      <c r="S9" s="81"/>
      <c r="T9" s="86"/>
    </row>
    <row r="10" spans="1:20" ht="34.5" customHeight="1">
      <c r="A10" s="112" t="s">
        <v>570</v>
      </c>
      <c r="B10" s="82">
        <v>15</v>
      </c>
      <c r="C10" s="86">
        <f>B10/B16</f>
        <v>0.07874015748031496</v>
      </c>
      <c r="D10" s="82"/>
      <c r="E10" s="83"/>
      <c r="F10" s="81"/>
      <c r="G10" s="83"/>
      <c r="H10" s="81">
        <v>15</v>
      </c>
      <c r="I10" s="83">
        <f>H10/B16</f>
        <v>0.07874015748031496</v>
      </c>
      <c r="J10" s="81"/>
      <c r="K10" s="85"/>
      <c r="L10" s="256">
        <v>166</v>
      </c>
      <c r="M10" s="83">
        <f t="shared" si="0"/>
        <v>0.08113391984359726</v>
      </c>
      <c r="N10" s="82" t="s">
        <v>552</v>
      </c>
      <c r="O10" s="222">
        <f>4+10/16</f>
        <v>4.625</v>
      </c>
      <c r="P10" s="85">
        <f>O10/B16</f>
        <v>0.024278215223097113</v>
      </c>
      <c r="Q10" s="87">
        <v>12</v>
      </c>
      <c r="R10" s="83">
        <f>Q10/B16</f>
        <v>0.06299212598425197</v>
      </c>
      <c r="S10" s="81">
        <v>3</v>
      </c>
      <c r="T10" s="86">
        <f>S10/B16</f>
        <v>0.015748031496062992</v>
      </c>
    </row>
    <row r="11" spans="1:22" ht="34.5" customHeight="1">
      <c r="A11" s="112" t="s">
        <v>528</v>
      </c>
      <c r="B11" s="82">
        <v>11.5</v>
      </c>
      <c r="C11" s="86">
        <f>B11/B16</f>
        <v>0.06036745406824147</v>
      </c>
      <c r="D11" s="82"/>
      <c r="E11" s="83"/>
      <c r="F11" s="81"/>
      <c r="G11" s="83"/>
      <c r="H11" s="81">
        <v>13</v>
      </c>
      <c r="I11" s="83">
        <f>H11/B16</f>
        <v>0.06824146981627296</v>
      </c>
      <c r="J11" s="81"/>
      <c r="K11" s="85"/>
      <c r="L11" s="256">
        <v>120</v>
      </c>
      <c r="M11" s="83">
        <f>L11/2046</f>
        <v>0.05865102639296188</v>
      </c>
      <c r="N11" s="82" t="s">
        <v>637</v>
      </c>
      <c r="O11" s="81">
        <v>4</v>
      </c>
      <c r="P11" s="85">
        <f>O11/B16</f>
        <v>0.02099737532808399</v>
      </c>
      <c r="Q11" s="87">
        <v>10.5</v>
      </c>
      <c r="R11" s="83">
        <f>Q11/B16</f>
        <v>0.05511811023622047</v>
      </c>
      <c r="S11" s="81">
        <v>1.5</v>
      </c>
      <c r="T11" s="86">
        <f>S11/B16</f>
        <v>0.007874015748031496</v>
      </c>
      <c r="V11" s="249"/>
    </row>
    <row r="12" spans="1:20" ht="34.5" customHeight="1">
      <c r="A12" s="112" t="s">
        <v>585</v>
      </c>
      <c r="B12" s="82">
        <v>18</v>
      </c>
      <c r="C12" s="86">
        <f>B12/B16</f>
        <v>0.09448818897637795</v>
      </c>
      <c r="D12" s="82"/>
      <c r="E12" s="83"/>
      <c r="F12" s="81">
        <v>5</v>
      </c>
      <c r="G12" s="83">
        <f>F12/B16</f>
        <v>0.026246719160104987</v>
      </c>
      <c r="H12" s="81">
        <v>13</v>
      </c>
      <c r="I12" s="83">
        <f>H12/B16</f>
        <v>0.06824146981627296</v>
      </c>
      <c r="J12" s="81"/>
      <c r="K12" s="85"/>
      <c r="L12" s="256">
        <v>210</v>
      </c>
      <c r="M12" s="83">
        <f t="shared" si="0"/>
        <v>0.10263929618768329</v>
      </c>
      <c r="N12" s="82" t="s">
        <v>587</v>
      </c>
      <c r="O12" s="222">
        <f>4+14/16</f>
        <v>4.875</v>
      </c>
      <c r="P12" s="85">
        <f>O12/B16</f>
        <v>0.025590551181102362</v>
      </c>
      <c r="Q12" s="87">
        <v>13</v>
      </c>
      <c r="R12" s="83">
        <f>Q12/B16</f>
        <v>0.06824146981627296</v>
      </c>
      <c r="S12" s="81">
        <v>5</v>
      </c>
      <c r="T12" s="86">
        <f>S12/B16</f>
        <v>0.026246719160104987</v>
      </c>
    </row>
    <row r="13" spans="1:20" ht="34.5" customHeight="1">
      <c r="A13" s="239" t="s">
        <v>571</v>
      </c>
      <c r="B13" s="82">
        <v>5</v>
      </c>
      <c r="C13" s="86">
        <f>B13/B16</f>
        <v>0.026246719160104987</v>
      </c>
      <c r="D13" s="82"/>
      <c r="E13" s="83"/>
      <c r="F13" s="81"/>
      <c r="G13" s="83"/>
      <c r="H13" s="81">
        <v>5</v>
      </c>
      <c r="I13" s="83">
        <f>H13/B16</f>
        <v>0.026246719160104987</v>
      </c>
      <c r="J13" s="81"/>
      <c r="K13" s="85"/>
      <c r="L13" s="87">
        <v>80</v>
      </c>
      <c r="M13" s="220">
        <f t="shared" si="0"/>
        <v>0.039100684261974585</v>
      </c>
      <c r="N13" s="84"/>
      <c r="O13" s="84"/>
      <c r="P13" s="85"/>
      <c r="Q13" s="87"/>
      <c r="R13" s="83"/>
      <c r="S13" s="81">
        <v>5</v>
      </c>
      <c r="T13" s="86">
        <f>S13/B16</f>
        <v>0.026246719160104987</v>
      </c>
    </row>
    <row r="14" spans="1:20" ht="34.5" customHeight="1">
      <c r="A14" s="240" t="s">
        <v>589</v>
      </c>
      <c r="B14" s="100">
        <v>18</v>
      </c>
      <c r="C14" s="99">
        <f>B14/B16</f>
        <v>0.09448818897637795</v>
      </c>
      <c r="D14" s="100"/>
      <c r="E14" s="101"/>
      <c r="F14" s="98"/>
      <c r="G14" s="101"/>
      <c r="H14" s="98">
        <v>18</v>
      </c>
      <c r="I14" s="101">
        <f>H14/B16</f>
        <v>0.09448818897637795</v>
      </c>
      <c r="J14" s="98"/>
      <c r="K14" s="102"/>
      <c r="L14" s="103"/>
      <c r="M14" s="101"/>
      <c r="N14" s="84" t="s">
        <v>588</v>
      </c>
      <c r="O14" s="84">
        <v>18</v>
      </c>
      <c r="P14" s="85">
        <f>O14/B16</f>
        <v>0.09448818897637795</v>
      </c>
      <c r="Q14" s="103">
        <v>18</v>
      </c>
      <c r="R14" s="101">
        <f>Q14/B16</f>
        <v>0.09448818897637795</v>
      </c>
      <c r="S14" s="98"/>
      <c r="T14" s="99"/>
    </row>
    <row r="15" spans="1:20" ht="34.5" customHeight="1" thickBot="1">
      <c r="A15" s="240" t="s">
        <v>590</v>
      </c>
      <c r="B15" s="100">
        <v>10</v>
      </c>
      <c r="C15" s="99">
        <f>B15/B16</f>
        <v>0.05249343832020997</v>
      </c>
      <c r="D15" s="100"/>
      <c r="E15" s="101"/>
      <c r="F15" s="98"/>
      <c r="G15" s="101"/>
      <c r="H15" s="98"/>
      <c r="I15" s="101"/>
      <c r="J15" s="98">
        <v>10</v>
      </c>
      <c r="K15" s="102">
        <f>J15/B16</f>
        <v>0.05249343832020997</v>
      </c>
      <c r="L15" s="103"/>
      <c r="M15" s="101"/>
      <c r="N15" s="104"/>
      <c r="O15" s="98">
        <v>10</v>
      </c>
      <c r="P15" s="102">
        <f>O15/B16</f>
        <v>0.05249343832020997</v>
      </c>
      <c r="Q15" s="103">
        <v>10</v>
      </c>
      <c r="R15" s="101">
        <f>Q15/B16</f>
        <v>0.05249343832020997</v>
      </c>
      <c r="S15" s="98"/>
      <c r="T15" s="99"/>
    </row>
    <row r="16" spans="1:20" ht="34.5" customHeight="1" thickBot="1">
      <c r="A16" s="113" t="s">
        <v>330</v>
      </c>
      <c r="B16" s="108">
        <f>SUM(B6:B15)</f>
        <v>190.5</v>
      </c>
      <c r="C16" s="107">
        <f>SUM(C6:C15)</f>
        <v>1</v>
      </c>
      <c r="D16" s="108">
        <f>SUM(D6:D7)</f>
        <v>71.5</v>
      </c>
      <c r="E16" s="109">
        <f>SUM(E6:E7)</f>
        <v>0.3753280839895013</v>
      </c>
      <c r="F16" s="106">
        <f>SUM(F8:F13)</f>
        <v>43.5</v>
      </c>
      <c r="G16" s="109">
        <f>SUM(G8:G13)</f>
        <v>0.2283464566929134</v>
      </c>
      <c r="H16" s="106">
        <f>SUM(H8:H15)</f>
        <v>67</v>
      </c>
      <c r="I16" s="109">
        <f>SUM(I9:I15)</f>
        <v>0.35170603674540685</v>
      </c>
      <c r="J16" s="106">
        <v>10</v>
      </c>
      <c r="K16" s="110">
        <v>0.052</v>
      </c>
      <c r="L16" s="105">
        <f>SUM(L6:L15)</f>
        <v>2046</v>
      </c>
      <c r="M16" s="109">
        <f>SUM(M6:M15)</f>
        <v>1.0000000000000002</v>
      </c>
      <c r="N16" s="106" t="s">
        <v>639</v>
      </c>
      <c r="O16" s="238">
        <f aca="true" t="shared" si="1" ref="O16:T16">SUM(O6:O15)</f>
        <v>58.5625</v>
      </c>
      <c r="P16" s="110">
        <f t="shared" si="1"/>
        <v>0.30741469816272965</v>
      </c>
      <c r="Q16" s="105">
        <f t="shared" si="1"/>
        <v>150</v>
      </c>
      <c r="R16" s="109">
        <f t="shared" si="1"/>
        <v>0.7874015748031498</v>
      </c>
      <c r="S16" s="106">
        <f t="shared" si="1"/>
        <v>41</v>
      </c>
      <c r="T16" s="107">
        <f t="shared" si="1"/>
        <v>0.21522309711286092</v>
      </c>
    </row>
    <row r="17" spans="11:20" ht="14.25">
      <c r="K17" s="249"/>
      <c r="P17" s="249"/>
      <c r="T17" s="249"/>
    </row>
    <row r="18" spans="11:20" ht="14.25">
      <c r="K18" s="249"/>
      <c r="P18" s="249"/>
      <c r="T18" s="249"/>
    </row>
    <row r="19" spans="1:20" ht="19.5" customHeight="1">
      <c r="A19" s="385" t="s">
        <v>357</v>
      </c>
      <c r="B19" s="385"/>
      <c r="C19" s="385"/>
      <c r="D19" s="385"/>
      <c r="E19" s="385"/>
      <c r="F19" s="385"/>
      <c r="G19" s="385"/>
      <c r="H19" s="385"/>
      <c r="I19" s="385"/>
      <c r="J19" s="385"/>
      <c r="K19" s="385"/>
      <c r="L19" s="385"/>
      <c r="M19" s="385"/>
      <c r="N19" s="385"/>
      <c r="O19" s="385"/>
      <c r="P19" s="385"/>
      <c r="Q19" s="385"/>
      <c r="R19" s="385"/>
      <c r="S19" s="385"/>
      <c r="T19" s="385"/>
    </row>
    <row r="20" spans="1:20" ht="19.5" customHeight="1">
      <c r="A20" s="385" t="s">
        <v>614</v>
      </c>
      <c r="B20" s="385"/>
      <c r="C20" s="385"/>
      <c r="D20" s="385"/>
      <c r="E20" s="385"/>
      <c r="F20" s="385"/>
      <c r="G20" s="385"/>
      <c r="H20" s="385"/>
      <c r="I20" s="385"/>
      <c r="J20" s="385"/>
      <c r="K20" s="385"/>
      <c r="L20" s="385"/>
      <c r="M20" s="385"/>
      <c r="N20" s="385"/>
      <c r="O20" s="385"/>
      <c r="P20" s="385"/>
      <c r="Q20" s="385"/>
      <c r="R20" s="385"/>
      <c r="S20" s="385"/>
      <c r="T20" s="385"/>
    </row>
    <row r="21" spans="1:20" ht="19.5" customHeight="1">
      <c r="A21" s="385" t="s">
        <v>356</v>
      </c>
      <c r="B21" s="385"/>
      <c r="C21" s="385"/>
      <c r="D21" s="385"/>
      <c r="E21" s="385"/>
      <c r="F21" s="385"/>
      <c r="G21" s="385"/>
      <c r="H21" s="385"/>
      <c r="I21" s="385"/>
      <c r="J21" s="385"/>
      <c r="K21" s="385"/>
      <c r="L21" s="385"/>
      <c r="M21" s="385"/>
      <c r="N21" s="385"/>
      <c r="O21" s="385"/>
      <c r="P21" s="385"/>
      <c r="Q21" s="385"/>
      <c r="R21" s="385"/>
      <c r="S21" s="385"/>
      <c r="T21" s="385"/>
    </row>
    <row r="22" spans="1:20" ht="19.5" customHeight="1">
      <c r="A22" s="385" t="s">
        <v>358</v>
      </c>
      <c r="B22" s="385"/>
      <c r="C22" s="385"/>
      <c r="D22" s="385"/>
      <c r="E22" s="385"/>
      <c r="F22" s="385"/>
      <c r="G22" s="385"/>
      <c r="H22" s="385"/>
      <c r="I22" s="385"/>
      <c r="J22" s="385"/>
      <c r="K22" s="385"/>
      <c r="L22" s="385"/>
      <c r="M22" s="385"/>
      <c r="N22" s="385"/>
      <c r="O22" s="385"/>
      <c r="P22" s="385"/>
      <c r="Q22" s="385"/>
      <c r="R22" s="385"/>
      <c r="S22" s="385"/>
      <c r="T22" s="385"/>
    </row>
  </sheetData>
  <sheetProtection/>
  <mergeCells count="17">
    <mergeCell ref="A20:T20"/>
    <mergeCell ref="A21:T21"/>
    <mergeCell ref="A22:T22"/>
    <mergeCell ref="J3:K4"/>
    <mergeCell ref="L3:M4"/>
    <mergeCell ref="N3:P4"/>
    <mergeCell ref="A19:T19"/>
    <mergeCell ref="A2:T2"/>
    <mergeCell ref="A3:A5"/>
    <mergeCell ref="B3:B5"/>
    <mergeCell ref="C3:C5"/>
    <mergeCell ref="D3:E4"/>
    <mergeCell ref="Q3:R4"/>
    <mergeCell ref="S3:T4"/>
    <mergeCell ref="F4:G4"/>
    <mergeCell ref="H4:I4"/>
    <mergeCell ref="F3:I3"/>
  </mergeCells>
  <printOptions horizontalCentered="1"/>
  <pageMargins left="0.1968503937007874" right="0.15748031496062992" top="0.5905511811023623" bottom="0.3937007874015748" header="0.5118110236220472" footer="0.5118110236220472"/>
  <pageSetup horizontalDpi="600" verticalDpi="600" orientation="landscape" paperSize="9" r:id="rId1"/>
  <headerFooter alignWithMargins="0">
    <oddFooter>&amp;C第6页</oddFooter>
  </headerFooter>
</worksheet>
</file>

<file path=xl/worksheets/sheet6.xml><?xml version="1.0" encoding="utf-8"?>
<worksheet xmlns="http://schemas.openxmlformats.org/spreadsheetml/2006/main" xmlns:r="http://schemas.openxmlformats.org/officeDocument/2006/relationships">
  <dimension ref="A1:J83"/>
  <sheetViews>
    <sheetView zoomScalePageLayoutView="0" workbookViewId="0" topLeftCell="A1">
      <selection activeCell="D88" sqref="D88"/>
    </sheetView>
  </sheetViews>
  <sheetFormatPr defaultColWidth="9.00390625" defaultRowHeight="14.25"/>
  <cols>
    <col min="1" max="1" width="4.375" style="77" customWidth="1"/>
    <col min="2" max="2" width="10.00390625" style="78" customWidth="1"/>
    <col min="3" max="3" width="25.125" style="78" customWidth="1"/>
    <col min="4" max="4" width="4.625" style="79" customWidth="1"/>
    <col min="5" max="5" width="6.25390625" style="79" customWidth="1"/>
    <col min="6" max="9" width="4.625" style="79" customWidth="1"/>
    <col min="10" max="10" width="15.50390625" style="78" customWidth="1"/>
  </cols>
  <sheetData>
    <row r="1" spans="1:10" ht="29.25" customHeight="1">
      <c r="A1" s="392" t="s">
        <v>308</v>
      </c>
      <c r="B1" s="392"/>
      <c r="C1" s="392"/>
      <c r="D1" s="392"/>
      <c r="E1" s="392"/>
      <c r="F1" s="392"/>
      <c r="G1" s="392"/>
      <c r="H1" s="392"/>
      <c r="I1" s="392"/>
      <c r="J1" s="392"/>
    </row>
    <row r="2" spans="1:10" ht="33" customHeight="1">
      <c r="A2" s="70" t="s">
        <v>275</v>
      </c>
      <c r="B2" s="71" t="s">
        <v>110</v>
      </c>
      <c r="C2" s="71" t="s">
        <v>276</v>
      </c>
      <c r="D2" s="71" t="s">
        <v>109</v>
      </c>
      <c r="E2" s="71" t="s">
        <v>2</v>
      </c>
      <c r="F2" s="72" t="s">
        <v>277</v>
      </c>
      <c r="G2" s="72" t="s">
        <v>278</v>
      </c>
      <c r="H2" s="72" t="s">
        <v>279</v>
      </c>
      <c r="I2" s="72" t="s">
        <v>280</v>
      </c>
      <c r="J2" s="71" t="s">
        <v>281</v>
      </c>
    </row>
    <row r="3" spans="1:10" ht="19.5" customHeight="1">
      <c r="A3" s="388" t="s">
        <v>282</v>
      </c>
      <c r="B3" s="73" t="s">
        <v>111</v>
      </c>
      <c r="C3" s="73" t="s">
        <v>112</v>
      </c>
      <c r="D3" s="74">
        <v>2</v>
      </c>
      <c r="E3" s="74">
        <v>32</v>
      </c>
      <c r="F3" s="74">
        <v>32</v>
      </c>
      <c r="G3" s="75" t="s">
        <v>113</v>
      </c>
      <c r="H3" s="75" t="s">
        <v>113</v>
      </c>
      <c r="I3" s="75" t="s">
        <v>113</v>
      </c>
      <c r="J3" s="73" t="s">
        <v>283</v>
      </c>
    </row>
    <row r="4" spans="1:10" ht="19.5" customHeight="1">
      <c r="A4" s="389"/>
      <c r="B4" s="73" t="s">
        <v>114</v>
      </c>
      <c r="C4" s="73" t="s">
        <v>115</v>
      </c>
      <c r="D4" s="74">
        <v>2</v>
      </c>
      <c r="E4" s="74">
        <v>32</v>
      </c>
      <c r="F4" s="74">
        <v>32</v>
      </c>
      <c r="G4" s="75" t="s">
        <v>113</v>
      </c>
      <c r="H4" s="75" t="s">
        <v>113</v>
      </c>
      <c r="I4" s="75" t="s">
        <v>113</v>
      </c>
      <c r="J4" s="73" t="s">
        <v>283</v>
      </c>
    </row>
    <row r="5" spans="1:10" ht="19.5" customHeight="1">
      <c r="A5" s="389"/>
      <c r="B5" s="73" t="s">
        <v>116</v>
      </c>
      <c r="C5" s="73" t="s">
        <v>117</v>
      </c>
      <c r="D5" s="74">
        <v>2</v>
      </c>
      <c r="E5" s="74">
        <v>32</v>
      </c>
      <c r="F5" s="74">
        <v>32</v>
      </c>
      <c r="G5" s="75" t="s">
        <v>113</v>
      </c>
      <c r="H5" s="75" t="s">
        <v>113</v>
      </c>
      <c r="I5" s="75" t="s">
        <v>113</v>
      </c>
      <c r="J5" s="73" t="s">
        <v>283</v>
      </c>
    </row>
    <row r="6" spans="1:10" ht="19.5" customHeight="1">
      <c r="A6" s="389"/>
      <c r="B6" s="73" t="s">
        <v>118</v>
      </c>
      <c r="C6" s="73" t="s">
        <v>119</v>
      </c>
      <c r="D6" s="74">
        <v>2</v>
      </c>
      <c r="E6" s="74">
        <v>32</v>
      </c>
      <c r="F6" s="74">
        <v>32</v>
      </c>
      <c r="G6" s="75" t="s">
        <v>113</v>
      </c>
      <c r="H6" s="75" t="s">
        <v>113</v>
      </c>
      <c r="I6" s="75" t="s">
        <v>113</v>
      </c>
      <c r="J6" s="73" t="s">
        <v>283</v>
      </c>
    </row>
    <row r="7" spans="1:10" ht="19.5" customHeight="1">
      <c r="A7" s="389"/>
      <c r="B7" s="73" t="s">
        <v>120</v>
      </c>
      <c r="C7" s="73" t="s">
        <v>121</v>
      </c>
      <c r="D7" s="74">
        <v>2</v>
      </c>
      <c r="E7" s="74">
        <v>32</v>
      </c>
      <c r="F7" s="74">
        <v>32</v>
      </c>
      <c r="G7" s="75" t="s">
        <v>113</v>
      </c>
      <c r="H7" s="75" t="s">
        <v>113</v>
      </c>
      <c r="I7" s="75" t="s">
        <v>113</v>
      </c>
      <c r="J7" s="73" t="s">
        <v>283</v>
      </c>
    </row>
    <row r="8" spans="1:10" ht="19.5" customHeight="1">
      <c r="A8" s="389"/>
      <c r="B8" s="73" t="s">
        <v>122</v>
      </c>
      <c r="C8" s="73" t="s">
        <v>123</v>
      </c>
      <c r="D8" s="74">
        <v>2</v>
      </c>
      <c r="E8" s="74">
        <v>32</v>
      </c>
      <c r="F8" s="74">
        <v>32</v>
      </c>
      <c r="G8" s="75" t="s">
        <v>113</v>
      </c>
      <c r="H8" s="75" t="s">
        <v>113</v>
      </c>
      <c r="I8" s="75" t="s">
        <v>113</v>
      </c>
      <c r="J8" s="73" t="s">
        <v>283</v>
      </c>
    </row>
    <row r="9" spans="1:10" ht="19.5" customHeight="1">
      <c r="A9" s="389"/>
      <c r="B9" s="73" t="s">
        <v>124</v>
      </c>
      <c r="C9" s="73" t="s">
        <v>125</v>
      </c>
      <c r="D9" s="74">
        <v>2</v>
      </c>
      <c r="E9" s="74">
        <v>32</v>
      </c>
      <c r="F9" s="74">
        <v>32</v>
      </c>
      <c r="G9" s="75" t="s">
        <v>113</v>
      </c>
      <c r="H9" s="75" t="s">
        <v>113</v>
      </c>
      <c r="I9" s="75" t="s">
        <v>113</v>
      </c>
      <c r="J9" s="73" t="s">
        <v>126</v>
      </c>
    </row>
    <row r="10" spans="1:10" ht="19.5" customHeight="1">
      <c r="A10" s="389"/>
      <c r="B10" s="73" t="s">
        <v>127</v>
      </c>
      <c r="C10" s="73" t="s">
        <v>128</v>
      </c>
      <c r="D10" s="74">
        <v>2</v>
      </c>
      <c r="E10" s="74">
        <v>32</v>
      </c>
      <c r="F10" s="74">
        <v>32</v>
      </c>
      <c r="G10" s="75" t="s">
        <v>113</v>
      </c>
      <c r="H10" s="75" t="s">
        <v>113</v>
      </c>
      <c r="I10" s="75" t="s">
        <v>113</v>
      </c>
      <c r="J10" s="73" t="s">
        <v>126</v>
      </c>
    </row>
    <row r="11" spans="1:10" ht="19.5" customHeight="1">
      <c r="A11" s="389"/>
      <c r="B11" s="73" t="s">
        <v>129</v>
      </c>
      <c r="C11" s="73" t="s">
        <v>130</v>
      </c>
      <c r="D11" s="74">
        <v>2</v>
      </c>
      <c r="E11" s="74">
        <v>32</v>
      </c>
      <c r="F11" s="74">
        <v>32</v>
      </c>
      <c r="G11" s="75" t="s">
        <v>113</v>
      </c>
      <c r="H11" s="75" t="s">
        <v>113</v>
      </c>
      <c r="I11" s="75" t="s">
        <v>113</v>
      </c>
      <c r="J11" s="73" t="s">
        <v>126</v>
      </c>
    </row>
    <row r="12" spans="1:10" ht="19.5" customHeight="1">
      <c r="A12" s="389"/>
      <c r="B12" s="73" t="s">
        <v>131</v>
      </c>
      <c r="C12" s="73" t="s">
        <v>132</v>
      </c>
      <c r="D12" s="74">
        <v>2</v>
      </c>
      <c r="E12" s="74">
        <v>32</v>
      </c>
      <c r="F12" s="74">
        <v>32</v>
      </c>
      <c r="G12" s="75" t="s">
        <v>113</v>
      </c>
      <c r="H12" s="75" t="s">
        <v>113</v>
      </c>
      <c r="I12" s="75" t="s">
        <v>113</v>
      </c>
      <c r="J12" s="73" t="s">
        <v>126</v>
      </c>
    </row>
    <row r="13" spans="1:10" ht="19.5" customHeight="1">
      <c r="A13" s="389"/>
      <c r="B13" s="73" t="s">
        <v>133</v>
      </c>
      <c r="C13" s="73" t="s">
        <v>134</v>
      </c>
      <c r="D13" s="74">
        <v>2</v>
      </c>
      <c r="E13" s="74">
        <v>32</v>
      </c>
      <c r="F13" s="74">
        <v>32</v>
      </c>
      <c r="G13" s="75" t="s">
        <v>113</v>
      </c>
      <c r="H13" s="75" t="s">
        <v>113</v>
      </c>
      <c r="I13" s="75" t="s">
        <v>113</v>
      </c>
      <c r="J13" s="73" t="s">
        <v>126</v>
      </c>
    </row>
    <row r="14" spans="1:10" ht="19.5" customHeight="1">
      <c r="A14" s="389"/>
      <c r="B14" s="73" t="s">
        <v>135</v>
      </c>
      <c r="C14" s="73" t="s">
        <v>136</v>
      </c>
      <c r="D14" s="74">
        <v>2</v>
      </c>
      <c r="E14" s="74">
        <v>32</v>
      </c>
      <c r="F14" s="74">
        <v>32</v>
      </c>
      <c r="G14" s="75" t="s">
        <v>113</v>
      </c>
      <c r="H14" s="75" t="s">
        <v>113</v>
      </c>
      <c r="I14" s="75" t="s">
        <v>113</v>
      </c>
      <c r="J14" s="73" t="s">
        <v>137</v>
      </c>
    </row>
    <row r="15" spans="1:10" ht="19.5" customHeight="1">
      <c r="A15" s="389"/>
      <c r="B15" s="73" t="s">
        <v>138</v>
      </c>
      <c r="C15" s="73" t="s">
        <v>139</v>
      </c>
      <c r="D15" s="74">
        <v>2</v>
      </c>
      <c r="E15" s="74">
        <v>32</v>
      </c>
      <c r="F15" s="74">
        <v>32</v>
      </c>
      <c r="G15" s="75" t="s">
        <v>113</v>
      </c>
      <c r="H15" s="75" t="s">
        <v>113</v>
      </c>
      <c r="I15" s="75" t="s">
        <v>113</v>
      </c>
      <c r="J15" s="73" t="s">
        <v>140</v>
      </c>
    </row>
    <row r="16" spans="1:10" ht="19.5" customHeight="1">
      <c r="A16" s="389"/>
      <c r="B16" s="73" t="s">
        <v>141</v>
      </c>
      <c r="C16" s="73" t="s">
        <v>142</v>
      </c>
      <c r="D16" s="74">
        <v>2</v>
      </c>
      <c r="E16" s="74">
        <v>32</v>
      </c>
      <c r="F16" s="74">
        <v>32</v>
      </c>
      <c r="G16" s="75" t="s">
        <v>113</v>
      </c>
      <c r="H16" s="75" t="s">
        <v>113</v>
      </c>
      <c r="I16" s="75" t="s">
        <v>113</v>
      </c>
      <c r="J16" s="73" t="s">
        <v>140</v>
      </c>
    </row>
    <row r="17" spans="1:10" ht="19.5" customHeight="1">
      <c r="A17" s="389"/>
      <c r="B17" s="73" t="s">
        <v>143</v>
      </c>
      <c r="C17" s="73" t="s">
        <v>144</v>
      </c>
      <c r="D17" s="74">
        <v>2</v>
      </c>
      <c r="E17" s="74">
        <v>32</v>
      </c>
      <c r="F17" s="74">
        <v>32</v>
      </c>
      <c r="G17" s="75" t="s">
        <v>113</v>
      </c>
      <c r="H17" s="75" t="s">
        <v>113</v>
      </c>
      <c r="I17" s="75" t="s">
        <v>113</v>
      </c>
      <c r="J17" s="76" t="s">
        <v>284</v>
      </c>
    </row>
    <row r="18" spans="1:10" ht="19.5" customHeight="1">
      <c r="A18" s="389"/>
      <c r="B18" s="73" t="s">
        <v>145</v>
      </c>
      <c r="C18" s="73" t="s">
        <v>146</v>
      </c>
      <c r="D18" s="74">
        <v>2</v>
      </c>
      <c r="E18" s="74">
        <v>32</v>
      </c>
      <c r="F18" s="74">
        <v>32</v>
      </c>
      <c r="G18" s="75" t="s">
        <v>113</v>
      </c>
      <c r="H18" s="75" t="s">
        <v>113</v>
      </c>
      <c r="I18" s="75" t="s">
        <v>113</v>
      </c>
      <c r="J18" s="76" t="s">
        <v>284</v>
      </c>
    </row>
    <row r="19" spans="1:10" ht="19.5" customHeight="1">
      <c r="A19" s="389"/>
      <c r="B19" s="73" t="s">
        <v>147</v>
      </c>
      <c r="C19" s="73" t="s">
        <v>148</v>
      </c>
      <c r="D19" s="74">
        <v>2</v>
      </c>
      <c r="E19" s="74">
        <v>32</v>
      </c>
      <c r="F19" s="74">
        <v>32</v>
      </c>
      <c r="G19" s="75" t="s">
        <v>113</v>
      </c>
      <c r="H19" s="75" t="s">
        <v>113</v>
      </c>
      <c r="I19" s="75" t="s">
        <v>113</v>
      </c>
      <c r="J19" s="76" t="s">
        <v>284</v>
      </c>
    </row>
    <row r="20" spans="1:10" ht="19.5" customHeight="1">
      <c r="A20" s="389"/>
      <c r="B20" s="73" t="s">
        <v>149</v>
      </c>
      <c r="C20" s="73" t="s">
        <v>150</v>
      </c>
      <c r="D20" s="74">
        <v>2</v>
      </c>
      <c r="E20" s="74">
        <v>32</v>
      </c>
      <c r="F20" s="74">
        <v>32</v>
      </c>
      <c r="G20" s="75" t="s">
        <v>113</v>
      </c>
      <c r="H20" s="75" t="s">
        <v>113</v>
      </c>
      <c r="I20" s="75" t="s">
        <v>113</v>
      </c>
      <c r="J20" s="76" t="s">
        <v>284</v>
      </c>
    </row>
    <row r="21" spans="1:10" ht="19.5" customHeight="1">
      <c r="A21" s="389"/>
      <c r="B21" s="73" t="s">
        <v>151</v>
      </c>
      <c r="C21" s="73" t="s">
        <v>152</v>
      </c>
      <c r="D21" s="74">
        <v>2</v>
      </c>
      <c r="E21" s="74">
        <v>32</v>
      </c>
      <c r="F21" s="74">
        <v>32</v>
      </c>
      <c r="G21" s="75" t="s">
        <v>113</v>
      </c>
      <c r="H21" s="75" t="s">
        <v>113</v>
      </c>
      <c r="I21" s="75" t="s">
        <v>113</v>
      </c>
      <c r="J21" s="73" t="s">
        <v>153</v>
      </c>
    </row>
    <row r="22" spans="1:10" ht="19.5" customHeight="1">
      <c r="A22" s="389"/>
      <c r="B22" s="73" t="s">
        <v>154</v>
      </c>
      <c r="C22" s="73" t="s">
        <v>155</v>
      </c>
      <c r="D22" s="74">
        <v>2</v>
      </c>
      <c r="E22" s="74">
        <v>32</v>
      </c>
      <c r="F22" s="74">
        <v>32</v>
      </c>
      <c r="G22" s="75" t="s">
        <v>113</v>
      </c>
      <c r="H22" s="75" t="s">
        <v>113</v>
      </c>
      <c r="I22" s="75" t="s">
        <v>113</v>
      </c>
      <c r="J22" s="73" t="s">
        <v>153</v>
      </c>
    </row>
    <row r="23" spans="1:10" ht="19.5" customHeight="1">
      <c r="A23" s="389"/>
      <c r="B23" s="73" t="s">
        <v>156</v>
      </c>
      <c r="C23" s="73" t="s">
        <v>157</v>
      </c>
      <c r="D23" s="74">
        <v>2</v>
      </c>
      <c r="E23" s="74">
        <v>32</v>
      </c>
      <c r="F23" s="74">
        <v>32</v>
      </c>
      <c r="G23" s="75" t="s">
        <v>113</v>
      </c>
      <c r="H23" s="75" t="s">
        <v>113</v>
      </c>
      <c r="I23" s="75" t="s">
        <v>113</v>
      </c>
      <c r="J23" s="76" t="s">
        <v>285</v>
      </c>
    </row>
    <row r="24" spans="1:10" ht="19.5" customHeight="1">
      <c r="A24" s="389"/>
      <c r="B24" s="73" t="s">
        <v>158</v>
      </c>
      <c r="C24" s="73" t="s">
        <v>159</v>
      </c>
      <c r="D24" s="74">
        <v>2</v>
      </c>
      <c r="E24" s="74">
        <v>32</v>
      </c>
      <c r="F24" s="74">
        <v>32</v>
      </c>
      <c r="G24" s="75" t="s">
        <v>113</v>
      </c>
      <c r="H24" s="75" t="s">
        <v>113</v>
      </c>
      <c r="I24" s="75" t="s">
        <v>113</v>
      </c>
      <c r="J24" s="73" t="s">
        <v>160</v>
      </c>
    </row>
    <row r="25" spans="1:10" ht="19.5" customHeight="1">
      <c r="A25" s="389"/>
      <c r="B25" s="73" t="s">
        <v>161</v>
      </c>
      <c r="C25" s="73" t="s">
        <v>162</v>
      </c>
      <c r="D25" s="74">
        <v>2</v>
      </c>
      <c r="E25" s="74">
        <v>32</v>
      </c>
      <c r="F25" s="74">
        <v>32</v>
      </c>
      <c r="G25" s="75" t="s">
        <v>113</v>
      </c>
      <c r="H25" s="75" t="s">
        <v>113</v>
      </c>
      <c r="I25" s="75" t="s">
        <v>113</v>
      </c>
      <c r="J25" s="73" t="s">
        <v>160</v>
      </c>
    </row>
    <row r="26" spans="1:10" ht="19.5" customHeight="1">
      <c r="A26" s="389"/>
      <c r="B26" s="73" t="s">
        <v>163</v>
      </c>
      <c r="C26" s="73" t="s">
        <v>164</v>
      </c>
      <c r="D26" s="74">
        <v>2</v>
      </c>
      <c r="E26" s="74">
        <v>32</v>
      </c>
      <c r="F26" s="74">
        <v>32</v>
      </c>
      <c r="G26" s="75" t="s">
        <v>113</v>
      </c>
      <c r="H26" s="75" t="s">
        <v>113</v>
      </c>
      <c r="I26" s="75" t="s">
        <v>113</v>
      </c>
      <c r="J26" s="73" t="s">
        <v>160</v>
      </c>
    </row>
    <row r="27" spans="1:10" ht="19.5" customHeight="1">
      <c r="A27" s="389"/>
      <c r="B27" s="73" t="s">
        <v>165</v>
      </c>
      <c r="C27" s="73" t="s">
        <v>166</v>
      </c>
      <c r="D27" s="74">
        <v>2</v>
      </c>
      <c r="E27" s="74">
        <v>32</v>
      </c>
      <c r="F27" s="74">
        <v>32</v>
      </c>
      <c r="G27" s="75" t="s">
        <v>113</v>
      </c>
      <c r="H27" s="75" t="s">
        <v>113</v>
      </c>
      <c r="I27" s="75" t="s">
        <v>113</v>
      </c>
      <c r="J27" s="76" t="s">
        <v>286</v>
      </c>
    </row>
    <row r="28" spans="1:10" ht="19.5" customHeight="1">
      <c r="A28" s="389"/>
      <c r="B28" s="73" t="s">
        <v>167</v>
      </c>
      <c r="C28" s="73" t="s">
        <v>168</v>
      </c>
      <c r="D28" s="74">
        <v>2</v>
      </c>
      <c r="E28" s="74">
        <v>32</v>
      </c>
      <c r="F28" s="74">
        <v>30</v>
      </c>
      <c r="G28" s="75" t="s">
        <v>113</v>
      </c>
      <c r="H28" s="75" t="s">
        <v>113</v>
      </c>
      <c r="I28" s="75" t="s">
        <v>113</v>
      </c>
      <c r="J28" s="73" t="s">
        <v>169</v>
      </c>
    </row>
    <row r="29" spans="1:10" ht="19.5" customHeight="1">
      <c r="A29" s="389"/>
      <c r="B29" s="73" t="s">
        <v>170</v>
      </c>
      <c r="C29" s="73" t="s">
        <v>171</v>
      </c>
      <c r="D29" s="74">
        <v>2</v>
      </c>
      <c r="E29" s="74">
        <v>32</v>
      </c>
      <c r="F29" s="74">
        <v>32</v>
      </c>
      <c r="G29" s="75" t="s">
        <v>113</v>
      </c>
      <c r="H29" s="75" t="s">
        <v>113</v>
      </c>
      <c r="I29" s="75" t="s">
        <v>113</v>
      </c>
      <c r="J29" s="73" t="s">
        <v>169</v>
      </c>
    </row>
    <row r="30" spans="1:10" ht="19.5" customHeight="1">
      <c r="A30" s="389"/>
      <c r="B30" s="73" t="s">
        <v>172</v>
      </c>
      <c r="C30" s="73" t="s">
        <v>173</v>
      </c>
      <c r="D30" s="74">
        <v>2</v>
      </c>
      <c r="E30" s="74">
        <v>32</v>
      </c>
      <c r="F30" s="74">
        <v>32</v>
      </c>
      <c r="G30" s="75" t="s">
        <v>113</v>
      </c>
      <c r="H30" s="75" t="s">
        <v>113</v>
      </c>
      <c r="I30" s="75" t="s">
        <v>113</v>
      </c>
      <c r="J30" s="73" t="s">
        <v>169</v>
      </c>
    </row>
    <row r="31" spans="1:10" ht="19.5" customHeight="1">
      <c r="A31" s="389"/>
      <c r="B31" s="73" t="s">
        <v>174</v>
      </c>
      <c r="C31" s="73" t="s">
        <v>175</v>
      </c>
      <c r="D31" s="74">
        <v>2</v>
      </c>
      <c r="E31" s="74">
        <v>32</v>
      </c>
      <c r="F31" s="74">
        <v>32</v>
      </c>
      <c r="G31" s="75" t="s">
        <v>113</v>
      </c>
      <c r="H31" s="75" t="s">
        <v>113</v>
      </c>
      <c r="I31" s="75" t="s">
        <v>113</v>
      </c>
      <c r="J31" s="73" t="s">
        <v>169</v>
      </c>
    </row>
    <row r="32" spans="1:10" ht="19.5" customHeight="1">
      <c r="A32" s="389"/>
      <c r="B32" s="73" t="s">
        <v>176</v>
      </c>
      <c r="C32" s="73" t="s">
        <v>177</v>
      </c>
      <c r="D32" s="74">
        <v>2</v>
      </c>
      <c r="E32" s="74">
        <v>32</v>
      </c>
      <c r="F32" s="74">
        <v>32</v>
      </c>
      <c r="G32" s="75" t="s">
        <v>113</v>
      </c>
      <c r="H32" s="75" t="s">
        <v>113</v>
      </c>
      <c r="I32" s="75" t="s">
        <v>113</v>
      </c>
      <c r="J32" s="76" t="s">
        <v>287</v>
      </c>
    </row>
    <row r="33" spans="1:10" ht="19.5" customHeight="1">
      <c r="A33" s="389"/>
      <c r="B33" s="73" t="s">
        <v>178</v>
      </c>
      <c r="C33" s="73" t="s">
        <v>179</v>
      </c>
      <c r="D33" s="74">
        <v>2</v>
      </c>
      <c r="E33" s="74">
        <v>32</v>
      </c>
      <c r="F33" s="74">
        <v>32</v>
      </c>
      <c r="G33" s="75" t="s">
        <v>113</v>
      </c>
      <c r="H33" s="75" t="s">
        <v>113</v>
      </c>
      <c r="I33" s="75" t="s">
        <v>113</v>
      </c>
      <c r="J33" s="73" t="s">
        <v>169</v>
      </c>
    </row>
    <row r="34" spans="1:10" ht="19.5" customHeight="1">
      <c r="A34" s="389"/>
      <c r="B34" s="73" t="s">
        <v>180</v>
      </c>
      <c r="C34" s="73" t="s">
        <v>181</v>
      </c>
      <c r="D34" s="74">
        <v>2</v>
      </c>
      <c r="E34" s="74">
        <v>32</v>
      </c>
      <c r="F34" s="74">
        <v>32</v>
      </c>
      <c r="G34" s="75" t="s">
        <v>113</v>
      </c>
      <c r="H34" s="75" t="s">
        <v>113</v>
      </c>
      <c r="I34" s="75" t="s">
        <v>113</v>
      </c>
      <c r="J34" s="73" t="s">
        <v>182</v>
      </c>
    </row>
    <row r="35" spans="1:10" ht="19.5" customHeight="1">
      <c r="A35" s="389"/>
      <c r="B35" s="73" t="s">
        <v>183</v>
      </c>
      <c r="C35" s="73" t="s">
        <v>184</v>
      </c>
      <c r="D35" s="74">
        <v>2</v>
      </c>
      <c r="E35" s="74">
        <v>32</v>
      </c>
      <c r="F35" s="74">
        <v>32</v>
      </c>
      <c r="G35" s="75" t="s">
        <v>113</v>
      </c>
      <c r="H35" s="75" t="s">
        <v>113</v>
      </c>
      <c r="I35" s="75" t="s">
        <v>113</v>
      </c>
      <c r="J35" s="73" t="s">
        <v>185</v>
      </c>
    </row>
    <row r="36" spans="1:10" ht="19.5" customHeight="1">
      <c r="A36" s="389"/>
      <c r="B36" s="73" t="s">
        <v>186</v>
      </c>
      <c r="C36" s="73" t="s">
        <v>187</v>
      </c>
      <c r="D36" s="74">
        <v>2</v>
      </c>
      <c r="E36" s="74">
        <v>32</v>
      </c>
      <c r="F36" s="74">
        <v>32</v>
      </c>
      <c r="G36" s="75" t="s">
        <v>113</v>
      </c>
      <c r="H36" s="75" t="s">
        <v>113</v>
      </c>
      <c r="I36" s="75" t="s">
        <v>113</v>
      </c>
      <c r="J36" s="73" t="s">
        <v>185</v>
      </c>
    </row>
    <row r="37" spans="1:10" ht="19.5" customHeight="1">
      <c r="A37" s="389"/>
      <c r="B37" s="73" t="s">
        <v>188</v>
      </c>
      <c r="C37" s="73" t="s">
        <v>189</v>
      </c>
      <c r="D37" s="74">
        <v>2</v>
      </c>
      <c r="E37" s="74">
        <v>32</v>
      </c>
      <c r="F37" s="74">
        <v>32</v>
      </c>
      <c r="G37" s="75" t="s">
        <v>113</v>
      </c>
      <c r="H37" s="75" t="s">
        <v>113</v>
      </c>
      <c r="I37" s="75" t="s">
        <v>113</v>
      </c>
      <c r="J37" s="73" t="s">
        <v>185</v>
      </c>
    </row>
    <row r="38" spans="1:10" ht="19.5" customHeight="1">
      <c r="A38" s="389"/>
      <c r="B38" s="73" t="s">
        <v>190</v>
      </c>
      <c r="C38" s="73" t="s">
        <v>191</v>
      </c>
      <c r="D38" s="74">
        <v>2</v>
      </c>
      <c r="E38" s="74">
        <v>32</v>
      </c>
      <c r="F38" s="74">
        <v>32</v>
      </c>
      <c r="G38" s="75" t="s">
        <v>113</v>
      </c>
      <c r="H38" s="75" t="s">
        <v>113</v>
      </c>
      <c r="I38" s="75" t="s">
        <v>113</v>
      </c>
      <c r="J38" s="73" t="s">
        <v>185</v>
      </c>
    </row>
    <row r="39" spans="1:10" ht="19.5" customHeight="1">
      <c r="A39" s="389"/>
      <c r="B39" s="73" t="s">
        <v>192</v>
      </c>
      <c r="C39" s="73" t="s">
        <v>193</v>
      </c>
      <c r="D39" s="74">
        <v>2</v>
      </c>
      <c r="E39" s="74">
        <v>32</v>
      </c>
      <c r="F39" s="74">
        <v>32</v>
      </c>
      <c r="G39" s="75" t="s">
        <v>113</v>
      </c>
      <c r="H39" s="75" t="s">
        <v>113</v>
      </c>
      <c r="I39" s="75" t="s">
        <v>113</v>
      </c>
      <c r="J39" s="73" t="s">
        <v>185</v>
      </c>
    </row>
    <row r="40" spans="1:10" ht="19.5" customHeight="1">
      <c r="A40" s="389"/>
      <c r="B40" s="73" t="s">
        <v>194</v>
      </c>
      <c r="C40" s="73" t="s">
        <v>195</v>
      </c>
      <c r="D40" s="74">
        <v>2</v>
      </c>
      <c r="E40" s="74">
        <v>32</v>
      </c>
      <c r="F40" s="74">
        <v>32</v>
      </c>
      <c r="G40" s="75" t="s">
        <v>113</v>
      </c>
      <c r="H40" s="75" t="s">
        <v>113</v>
      </c>
      <c r="I40" s="75" t="s">
        <v>113</v>
      </c>
      <c r="J40" s="73" t="s">
        <v>185</v>
      </c>
    </row>
    <row r="41" spans="1:10" ht="19.5" customHeight="1">
      <c r="A41" s="389"/>
      <c r="B41" s="73" t="s">
        <v>196</v>
      </c>
      <c r="C41" s="73" t="s">
        <v>197</v>
      </c>
      <c r="D41" s="74">
        <v>2</v>
      </c>
      <c r="E41" s="74">
        <v>32</v>
      </c>
      <c r="F41" s="74">
        <v>32</v>
      </c>
      <c r="G41" s="75" t="s">
        <v>113</v>
      </c>
      <c r="H41" s="75" t="s">
        <v>113</v>
      </c>
      <c r="I41" s="75" t="s">
        <v>113</v>
      </c>
      <c r="J41" s="73" t="s">
        <v>185</v>
      </c>
    </row>
    <row r="42" spans="1:10" ht="19.5" customHeight="1">
      <c r="A42" s="389"/>
      <c r="B42" s="73" t="s">
        <v>198</v>
      </c>
      <c r="C42" s="73" t="s">
        <v>199</v>
      </c>
      <c r="D42" s="74">
        <v>2</v>
      </c>
      <c r="E42" s="74">
        <v>32</v>
      </c>
      <c r="F42" s="74">
        <v>8</v>
      </c>
      <c r="G42" s="75" t="s">
        <v>113</v>
      </c>
      <c r="H42" s="75" t="s">
        <v>113</v>
      </c>
      <c r="I42" s="74">
        <v>24</v>
      </c>
      <c r="J42" s="73" t="s">
        <v>185</v>
      </c>
    </row>
    <row r="43" spans="1:10" ht="19.5" customHeight="1">
      <c r="A43" s="389"/>
      <c r="B43" s="73" t="s">
        <v>200</v>
      </c>
      <c r="C43" s="73" t="s">
        <v>201</v>
      </c>
      <c r="D43" s="74">
        <v>2</v>
      </c>
      <c r="E43" s="74">
        <v>32</v>
      </c>
      <c r="F43" s="74">
        <v>12</v>
      </c>
      <c r="G43" s="74">
        <v>20</v>
      </c>
      <c r="H43" s="75" t="s">
        <v>113</v>
      </c>
      <c r="I43" s="75" t="s">
        <v>113</v>
      </c>
      <c r="J43" s="73" t="s">
        <v>185</v>
      </c>
    </row>
    <row r="44" spans="1:10" ht="19.5" customHeight="1">
      <c r="A44" s="389"/>
      <c r="B44" s="73" t="s">
        <v>202</v>
      </c>
      <c r="C44" s="73" t="s">
        <v>203</v>
      </c>
      <c r="D44" s="74">
        <v>2</v>
      </c>
      <c r="E44" s="74">
        <v>32</v>
      </c>
      <c r="F44" s="74">
        <v>18</v>
      </c>
      <c r="G44" s="74">
        <v>14</v>
      </c>
      <c r="H44" s="74">
        <v>1</v>
      </c>
      <c r="I44" s="74">
        <v>1</v>
      </c>
      <c r="J44" s="73" t="s">
        <v>185</v>
      </c>
    </row>
    <row r="45" spans="1:10" ht="19.5" customHeight="1">
      <c r="A45" s="390"/>
      <c r="B45" s="73" t="s">
        <v>204</v>
      </c>
      <c r="C45" s="73" t="s">
        <v>205</v>
      </c>
      <c r="D45" s="74">
        <v>2</v>
      </c>
      <c r="E45" s="74">
        <v>32</v>
      </c>
      <c r="F45" s="74">
        <v>32</v>
      </c>
      <c r="G45" s="75" t="s">
        <v>113</v>
      </c>
      <c r="H45" s="75" t="s">
        <v>113</v>
      </c>
      <c r="I45" s="75" t="s">
        <v>113</v>
      </c>
      <c r="J45" s="73" t="s">
        <v>185</v>
      </c>
    </row>
    <row r="46" spans="1:10" ht="19.5" customHeight="1">
      <c r="A46" s="391" t="s">
        <v>288</v>
      </c>
      <c r="B46" s="73" t="s">
        <v>206</v>
      </c>
      <c r="C46" s="73" t="s">
        <v>207</v>
      </c>
      <c r="D46" s="74">
        <v>2</v>
      </c>
      <c r="E46" s="74">
        <v>32</v>
      </c>
      <c r="F46" s="74">
        <v>32</v>
      </c>
      <c r="G46" s="75" t="s">
        <v>113</v>
      </c>
      <c r="H46" s="75" t="s">
        <v>113</v>
      </c>
      <c r="I46" s="75" t="s">
        <v>113</v>
      </c>
      <c r="J46" s="73" t="s">
        <v>140</v>
      </c>
    </row>
    <row r="47" spans="1:10" ht="19.5" customHeight="1">
      <c r="A47" s="391"/>
      <c r="B47" s="73" t="s">
        <v>208</v>
      </c>
      <c r="C47" s="73" t="s">
        <v>209</v>
      </c>
      <c r="D47" s="74">
        <v>2</v>
      </c>
      <c r="E47" s="74">
        <v>32</v>
      </c>
      <c r="F47" s="74">
        <v>32</v>
      </c>
      <c r="G47" s="75" t="s">
        <v>113</v>
      </c>
      <c r="H47" s="75" t="s">
        <v>113</v>
      </c>
      <c r="I47" s="75" t="s">
        <v>113</v>
      </c>
      <c r="J47" s="73" t="s">
        <v>140</v>
      </c>
    </row>
    <row r="48" spans="1:10" ht="19.5" customHeight="1">
      <c r="A48" s="391"/>
      <c r="B48" s="73" t="s">
        <v>210</v>
      </c>
      <c r="C48" s="73" t="s">
        <v>211</v>
      </c>
      <c r="D48" s="74">
        <v>2</v>
      </c>
      <c r="E48" s="74">
        <v>32</v>
      </c>
      <c r="F48" s="74">
        <v>32</v>
      </c>
      <c r="G48" s="75" t="s">
        <v>113</v>
      </c>
      <c r="H48" s="75" t="s">
        <v>113</v>
      </c>
      <c r="I48" s="75" t="s">
        <v>113</v>
      </c>
      <c r="J48" s="73" t="s">
        <v>289</v>
      </c>
    </row>
    <row r="49" spans="1:10" ht="19.5" customHeight="1">
      <c r="A49" s="391"/>
      <c r="B49" s="73" t="s">
        <v>212</v>
      </c>
      <c r="C49" s="73" t="s">
        <v>213</v>
      </c>
      <c r="D49" s="74">
        <v>2</v>
      </c>
      <c r="E49" s="74">
        <v>32</v>
      </c>
      <c r="F49" s="74">
        <v>32</v>
      </c>
      <c r="G49" s="75" t="s">
        <v>113</v>
      </c>
      <c r="H49" s="75" t="s">
        <v>113</v>
      </c>
      <c r="I49" s="75" t="s">
        <v>113</v>
      </c>
      <c r="J49" s="73" t="s">
        <v>289</v>
      </c>
    </row>
    <row r="50" spans="1:10" ht="19.5" customHeight="1">
      <c r="A50" s="391"/>
      <c r="B50" s="73" t="s">
        <v>214</v>
      </c>
      <c r="C50" s="73" t="s">
        <v>215</v>
      </c>
      <c r="D50" s="74">
        <v>2</v>
      </c>
      <c r="E50" s="74">
        <v>32</v>
      </c>
      <c r="F50" s="74">
        <v>32</v>
      </c>
      <c r="G50" s="75" t="s">
        <v>113</v>
      </c>
      <c r="H50" s="75" t="s">
        <v>113</v>
      </c>
      <c r="I50" s="75" t="s">
        <v>113</v>
      </c>
      <c r="J50" s="73" t="s">
        <v>160</v>
      </c>
    </row>
    <row r="51" spans="1:10" ht="19.5" customHeight="1">
      <c r="A51" s="391"/>
      <c r="B51" s="73" t="s">
        <v>216</v>
      </c>
      <c r="C51" s="73" t="s">
        <v>217</v>
      </c>
      <c r="D51" s="74">
        <v>2</v>
      </c>
      <c r="E51" s="74">
        <v>32</v>
      </c>
      <c r="F51" s="74">
        <v>32</v>
      </c>
      <c r="G51" s="75" t="s">
        <v>113</v>
      </c>
      <c r="H51" s="75" t="s">
        <v>113</v>
      </c>
      <c r="I51" s="75" t="s">
        <v>113</v>
      </c>
      <c r="J51" s="73" t="s">
        <v>218</v>
      </c>
    </row>
    <row r="52" spans="1:10" ht="19.5" customHeight="1">
      <c r="A52" s="391"/>
      <c r="B52" s="73" t="s">
        <v>219</v>
      </c>
      <c r="C52" s="73" t="s">
        <v>220</v>
      </c>
      <c r="D52" s="74">
        <v>2</v>
      </c>
      <c r="E52" s="74">
        <v>32</v>
      </c>
      <c r="F52" s="74">
        <v>32</v>
      </c>
      <c r="G52" s="75" t="s">
        <v>113</v>
      </c>
      <c r="H52" s="75" t="s">
        <v>113</v>
      </c>
      <c r="I52" s="75" t="s">
        <v>113</v>
      </c>
      <c r="J52" s="73" t="s">
        <v>221</v>
      </c>
    </row>
    <row r="53" spans="1:10" ht="19.5" customHeight="1">
      <c r="A53" s="391"/>
      <c r="B53" s="73" t="s">
        <v>222</v>
      </c>
      <c r="C53" s="73" t="s">
        <v>223</v>
      </c>
      <c r="D53" s="74">
        <v>2</v>
      </c>
      <c r="E53" s="74">
        <v>32</v>
      </c>
      <c r="F53" s="74">
        <v>32</v>
      </c>
      <c r="G53" s="75" t="s">
        <v>113</v>
      </c>
      <c r="H53" s="75" t="s">
        <v>113</v>
      </c>
      <c r="I53" s="75" t="s">
        <v>113</v>
      </c>
      <c r="J53" s="73" t="s">
        <v>221</v>
      </c>
    </row>
    <row r="54" spans="1:10" ht="19.5" customHeight="1">
      <c r="A54" s="388" t="s">
        <v>290</v>
      </c>
      <c r="B54" s="73" t="s">
        <v>224</v>
      </c>
      <c r="C54" s="73" t="s">
        <v>225</v>
      </c>
      <c r="D54" s="74">
        <v>2</v>
      </c>
      <c r="E54" s="74">
        <v>32</v>
      </c>
      <c r="F54" s="74">
        <v>16</v>
      </c>
      <c r="G54" s="74">
        <v>16</v>
      </c>
      <c r="H54" s="75" t="s">
        <v>113</v>
      </c>
      <c r="I54" s="75" t="s">
        <v>113</v>
      </c>
      <c r="J54" s="73" t="s">
        <v>291</v>
      </c>
    </row>
    <row r="55" spans="1:10" ht="19.5" customHeight="1">
      <c r="A55" s="389"/>
      <c r="B55" s="73" t="s">
        <v>226</v>
      </c>
      <c r="C55" s="73" t="s">
        <v>227</v>
      </c>
      <c r="D55" s="74">
        <v>2</v>
      </c>
      <c r="E55" s="74">
        <v>32</v>
      </c>
      <c r="F55" s="74">
        <v>32</v>
      </c>
      <c r="G55" s="75" t="s">
        <v>113</v>
      </c>
      <c r="H55" s="75" t="s">
        <v>113</v>
      </c>
      <c r="I55" s="75" t="s">
        <v>113</v>
      </c>
      <c r="J55" s="73" t="s">
        <v>291</v>
      </c>
    </row>
    <row r="56" spans="1:10" ht="19.5" customHeight="1">
      <c r="A56" s="389"/>
      <c r="B56" s="73" t="s">
        <v>228</v>
      </c>
      <c r="C56" s="73" t="s">
        <v>229</v>
      </c>
      <c r="D56" s="74">
        <v>2</v>
      </c>
      <c r="E56" s="74">
        <v>32</v>
      </c>
      <c r="F56" s="74">
        <v>32</v>
      </c>
      <c r="G56" s="75" t="s">
        <v>113</v>
      </c>
      <c r="H56" s="75" t="s">
        <v>113</v>
      </c>
      <c r="I56" s="75" t="s">
        <v>113</v>
      </c>
      <c r="J56" s="73" t="s">
        <v>291</v>
      </c>
    </row>
    <row r="57" spans="1:10" ht="19.5" customHeight="1">
      <c r="A57" s="389"/>
      <c r="B57" s="73" t="s">
        <v>230</v>
      </c>
      <c r="C57" s="73" t="s">
        <v>231</v>
      </c>
      <c r="D57" s="74">
        <v>1.5</v>
      </c>
      <c r="E57" s="74">
        <v>24</v>
      </c>
      <c r="F57" s="74">
        <v>24</v>
      </c>
      <c r="G57" s="75" t="s">
        <v>113</v>
      </c>
      <c r="H57" s="75" t="s">
        <v>113</v>
      </c>
      <c r="I57" s="75" t="s">
        <v>113</v>
      </c>
      <c r="J57" s="73" t="s">
        <v>291</v>
      </c>
    </row>
    <row r="58" spans="1:10" ht="19.5" customHeight="1">
      <c r="A58" s="389"/>
      <c r="B58" s="73" t="s">
        <v>232</v>
      </c>
      <c r="C58" s="73" t="s">
        <v>233</v>
      </c>
      <c r="D58" s="74">
        <v>2</v>
      </c>
      <c r="E58" s="74">
        <v>32</v>
      </c>
      <c r="F58" s="74">
        <v>32</v>
      </c>
      <c r="G58" s="75" t="s">
        <v>113</v>
      </c>
      <c r="H58" s="75" t="s">
        <v>113</v>
      </c>
      <c r="I58" s="75" t="s">
        <v>113</v>
      </c>
      <c r="J58" s="73" t="s">
        <v>291</v>
      </c>
    </row>
    <row r="59" spans="1:10" ht="19.5" customHeight="1">
      <c r="A59" s="389"/>
      <c r="B59" s="73" t="s">
        <v>234</v>
      </c>
      <c r="C59" s="73" t="s">
        <v>235</v>
      </c>
      <c r="D59" s="74">
        <v>2</v>
      </c>
      <c r="E59" s="74">
        <v>32</v>
      </c>
      <c r="F59" s="74">
        <v>32</v>
      </c>
      <c r="G59" s="75" t="s">
        <v>113</v>
      </c>
      <c r="H59" s="75" t="s">
        <v>113</v>
      </c>
      <c r="I59" s="75" t="s">
        <v>113</v>
      </c>
      <c r="J59" s="73" t="s">
        <v>126</v>
      </c>
    </row>
    <row r="60" spans="1:10" ht="19.5" customHeight="1">
      <c r="A60" s="389"/>
      <c r="B60" s="73" t="s">
        <v>236</v>
      </c>
      <c r="C60" s="73" t="s">
        <v>237</v>
      </c>
      <c r="D60" s="74">
        <v>2</v>
      </c>
      <c r="E60" s="74">
        <v>32</v>
      </c>
      <c r="F60" s="74">
        <v>32</v>
      </c>
      <c r="G60" s="75" t="s">
        <v>113</v>
      </c>
      <c r="H60" s="75" t="s">
        <v>113</v>
      </c>
      <c r="I60" s="75" t="s">
        <v>113</v>
      </c>
      <c r="J60" s="73" t="s">
        <v>126</v>
      </c>
    </row>
    <row r="61" spans="1:10" ht="19.5" customHeight="1">
      <c r="A61" s="389"/>
      <c r="B61" s="73" t="s">
        <v>238</v>
      </c>
      <c r="C61" s="73" t="s">
        <v>239</v>
      </c>
      <c r="D61" s="74">
        <v>2</v>
      </c>
      <c r="E61" s="74">
        <v>32</v>
      </c>
      <c r="F61" s="74">
        <v>32</v>
      </c>
      <c r="G61" s="75" t="s">
        <v>113</v>
      </c>
      <c r="H61" s="75" t="s">
        <v>113</v>
      </c>
      <c r="I61" s="75" t="s">
        <v>113</v>
      </c>
      <c r="J61" s="73" t="s">
        <v>240</v>
      </c>
    </row>
    <row r="62" spans="1:10" ht="19.5" customHeight="1">
      <c r="A62" s="389"/>
      <c r="B62" s="73" t="s">
        <v>241</v>
      </c>
      <c r="C62" s="73" t="s">
        <v>242</v>
      </c>
      <c r="D62" s="74">
        <v>2</v>
      </c>
      <c r="E62" s="74">
        <v>32</v>
      </c>
      <c r="F62" s="74">
        <v>8</v>
      </c>
      <c r="G62" s="75" t="s">
        <v>113</v>
      </c>
      <c r="H62" s="75" t="s">
        <v>113</v>
      </c>
      <c r="I62" s="75" t="s">
        <v>113</v>
      </c>
      <c r="J62" s="73" t="s">
        <v>169</v>
      </c>
    </row>
    <row r="63" spans="1:10" ht="19.5" customHeight="1">
      <c r="A63" s="389"/>
      <c r="B63" s="73" t="s">
        <v>243</v>
      </c>
      <c r="C63" s="73" t="s">
        <v>244</v>
      </c>
      <c r="D63" s="74">
        <v>2</v>
      </c>
      <c r="E63" s="74">
        <v>32</v>
      </c>
      <c r="F63" s="74">
        <v>32</v>
      </c>
      <c r="G63" s="75" t="s">
        <v>113</v>
      </c>
      <c r="H63" s="75" t="s">
        <v>113</v>
      </c>
      <c r="I63" s="75" t="s">
        <v>113</v>
      </c>
      <c r="J63" s="73" t="s">
        <v>292</v>
      </c>
    </row>
    <row r="64" spans="1:10" ht="19.5" customHeight="1">
      <c r="A64" s="389"/>
      <c r="B64" s="73" t="s">
        <v>245</v>
      </c>
      <c r="C64" s="73" t="s">
        <v>246</v>
      </c>
      <c r="D64" s="74">
        <v>2</v>
      </c>
      <c r="E64" s="74">
        <v>32</v>
      </c>
      <c r="F64" s="74">
        <v>32</v>
      </c>
      <c r="G64" s="75" t="s">
        <v>113</v>
      </c>
      <c r="H64" s="75" t="s">
        <v>113</v>
      </c>
      <c r="I64" s="75" t="s">
        <v>113</v>
      </c>
      <c r="J64" s="76" t="s">
        <v>285</v>
      </c>
    </row>
    <row r="65" spans="1:10" ht="19.5" customHeight="1">
      <c r="A65" s="389"/>
      <c r="B65" s="73" t="s">
        <v>247</v>
      </c>
      <c r="C65" s="73" t="s">
        <v>248</v>
      </c>
      <c r="D65" s="74">
        <v>2</v>
      </c>
      <c r="E65" s="74">
        <v>32</v>
      </c>
      <c r="F65" s="74">
        <v>32</v>
      </c>
      <c r="G65" s="75" t="s">
        <v>113</v>
      </c>
      <c r="H65" s="75" t="s">
        <v>113</v>
      </c>
      <c r="I65" s="75" t="s">
        <v>113</v>
      </c>
      <c r="J65" s="73" t="s">
        <v>218</v>
      </c>
    </row>
    <row r="66" spans="1:10" ht="19.5" customHeight="1">
      <c r="A66" s="389"/>
      <c r="B66" s="73" t="s">
        <v>249</v>
      </c>
      <c r="C66" s="73" t="s">
        <v>250</v>
      </c>
      <c r="D66" s="74">
        <v>2</v>
      </c>
      <c r="E66" s="74">
        <v>32</v>
      </c>
      <c r="F66" s="74">
        <v>32</v>
      </c>
      <c r="G66" s="75" t="s">
        <v>113</v>
      </c>
      <c r="H66" s="75" t="s">
        <v>113</v>
      </c>
      <c r="I66" s="75" t="s">
        <v>113</v>
      </c>
      <c r="J66" s="73" t="s">
        <v>137</v>
      </c>
    </row>
    <row r="67" spans="1:10" ht="19.5" customHeight="1">
      <c r="A67" s="389"/>
      <c r="B67" s="73" t="s">
        <v>251</v>
      </c>
      <c r="C67" s="73" t="s">
        <v>252</v>
      </c>
      <c r="D67" s="74">
        <v>2</v>
      </c>
      <c r="E67" s="74">
        <v>32</v>
      </c>
      <c r="F67" s="74">
        <v>32</v>
      </c>
      <c r="G67" s="75" t="s">
        <v>113</v>
      </c>
      <c r="H67" s="75" t="s">
        <v>113</v>
      </c>
      <c r="I67" s="75" t="s">
        <v>113</v>
      </c>
      <c r="J67" s="73" t="s">
        <v>253</v>
      </c>
    </row>
    <row r="68" spans="1:10" ht="19.5" customHeight="1">
      <c r="A68" s="389"/>
      <c r="B68" s="73" t="s">
        <v>254</v>
      </c>
      <c r="C68" s="73" t="s">
        <v>255</v>
      </c>
      <c r="D68" s="74">
        <v>2</v>
      </c>
      <c r="E68" s="74">
        <v>32</v>
      </c>
      <c r="F68" s="74">
        <v>32</v>
      </c>
      <c r="G68" s="75" t="s">
        <v>113</v>
      </c>
      <c r="H68" s="75" t="s">
        <v>113</v>
      </c>
      <c r="I68" s="75" t="s">
        <v>113</v>
      </c>
      <c r="J68" s="73" t="s">
        <v>221</v>
      </c>
    </row>
    <row r="69" spans="1:10" ht="19.5" customHeight="1">
      <c r="A69" s="389"/>
      <c r="B69" s="73" t="s">
        <v>256</v>
      </c>
      <c r="C69" s="73" t="s">
        <v>257</v>
      </c>
      <c r="D69" s="74">
        <v>2</v>
      </c>
      <c r="E69" s="74">
        <v>32</v>
      </c>
      <c r="F69" s="74">
        <v>32</v>
      </c>
      <c r="G69" s="75" t="s">
        <v>113</v>
      </c>
      <c r="H69" s="75" t="s">
        <v>113</v>
      </c>
      <c r="I69" s="75" t="s">
        <v>113</v>
      </c>
      <c r="J69" s="76" t="s">
        <v>286</v>
      </c>
    </row>
    <row r="70" spans="1:10" ht="19.5" customHeight="1">
      <c r="A70" s="389"/>
      <c r="B70" s="73" t="s">
        <v>258</v>
      </c>
      <c r="C70" s="73" t="s">
        <v>259</v>
      </c>
      <c r="D70" s="74">
        <v>2</v>
      </c>
      <c r="E70" s="74">
        <v>32</v>
      </c>
      <c r="F70" s="74">
        <v>16</v>
      </c>
      <c r="G70" s="74">
        <v>16</v>
      </c>
      <c r="H70" s="75" t="s">
        <v>113</v>
      </c>
      <c r="I70" s="75" t="s">
        <v>113</v>
      </c>
      <c r="J70" s="76" t="s">
        <v>286</v>
      </c>
    </row>
    <row r="71" spans="1:10" ht="34.5" customHeight="1">
      <c r="A71" s="389"/>
      <c r="B71" s="73" t="s">
        <v>260</v>
      </c>
      <c r="C71" s="122" t="s">
        <v>337</v>
      </c>
      <c r="D71" s="74">
        <v>2</v>
      </c>
      <c r="E71" s="74">
        <v>32</v>
      </c>
      <c r="F71" s="74">
        <v>32</v>
      </c>
      <c r="G71" s="75" t="s">
        <v>113</v>
      </c>
      <c r="H71" s="75" t="s">
        <v>113</v>
      </c>
      <c r="I71" s="75" t="s">
        <v>113</v>
      </c>
      <c r="J71" s="73" t="s">
        <v>261</v>
      </c>
    </row>
    <row r="72" spans="1:10" ht="34.5" customHeight="1">
      <c r="A72" s="389"/>
      <c r="B72" s="73" t="s">
        <v>262</v>
      </c>
      <c r="C72" s="122" t="s">
        <v>338</v>
      </c>
      <c r="D72" s="74">
        <v>2</v>
      </c>
      <c r="E72" s="74">
        <v>32</v>
      </c>
      <c r="F72" s="74">
        <v>32</v>
      </c>
      <c r="G72" s="75" t="s">
        <v>113</v>
      </c>
      <c r="H72" s="75" t="s">
        <v>113</v>
      </c>
      <c r="I72" s="75" t="s">
        <v>113</v>
      </c>
      <c r="J72" s="73" t="s">
        <v>261</v>
      </c>
    </row>
    <row r="73" spans="1:10" ht="34.5" customHeight="1">
      <c r="A73" s="389"/>
      <c r="B73" s="73" t="s">
        <v>263</v>
      </c>
      <c r="C73" s="122" t="s">
        <v>339</v>
      </c>
      <c r="D73" s="74">
        <v>2</v>
      </c>
      <c r="E73" s="74">
        <v>32</v>
      </c>
      <c r="F73" s="74">
        <v>32</v>
      </c>
      <c r="G73" s="75" t="s">
        <v>113</v>
      </c>
      <c r="H73" s="75" t="s">
        <v>113</v>
      </c>
      <c r="I73" s="75" t="s">
        <v>113</v>
      </c>
      <c r="J73" s="73" t="s">
        <v>261</v>
      </c>
    </row>
    <row r="74" spans="1:10" ht="34.5" customHeight="1">
      <c r="A74" s="389"/>
      <c r="B74" s="73" t="s">
        <v>264</v>
      </c>
      <c r="C74" s="122" t="s">
        <v>340</v>
      </c>
      <c r="D74" s="74">
        <v>2</v>
      </c>
      <c r="E74" s="74">
        <v>32</v>
      </c>
      <c r="F74" s="74">
        <v>32</v>
      </c>
      <c r="G74" s="75" t="s">
        <v>113</v>
      </c>
      <c r="H74" s="75" t="s">
        <v>113</v>
      </c>
      <c r="I74" s="75" t="s">
        <v>113</v>
      </c>
      <c r="J74" s="73" t="s">
        <v>261</v>
      </c>
    </row>
    <row r="75" spans="1:10" ht="34.5" customHeight="1">
      <c r="A75" s="389"/>
      <c r="B75" s="73" t="s">
        <v>265</v>
      </c>
      <c r="C75" s="122" t="s">
        <v>341</v>
      </c>
      <c r="D75" s="74">
        <v>2</v>
      </c>
      <c r="E75" s="74">
        <v>32</v>
      </c>
      <c r="F75" s="74">
        <v>32</v>
      </c>
      <c r="G75" s="75" t="s">
        <v>113</v>
      </c>
      <c r="H75" s="75" t="s">
        <v>113</v>
      </c>
      <c r="I75" s="75" t="s">
        <v>113</v>
      </c>
      <c r="J75" s="73" t="s">
        <v>261</v>
      </c>
    </row>
    <row r="76" spans="1:10" ht="34.5" customHeight="1">
      <c r="A76" s="389"/>
      <c r="B76" s="73" t="s">
        <v>266</v>
      </c>
      <c r="C76" s="122" t="s">
        <v>342</v>
      </c>
      <c r="D76" s="74">
        <v>2</v>
      </c>
      <c r="E76" s="74">
        <v>32</v>
      </c>
      <c r="F76" s="74">
        <v>32</v>
      </c>
      <c r="G76" s="75" t="s">
        <v>113</v>
      </c>
      <c r="H76" s="75" t="s">
        <v>113</v>
      </c>
      <c r="I76" s="75" t="s">
        <v>113</v>
      </c>
      <c r="J76" s="73" t="s">
        <v>261</v>
      </c>
    </row>
    <row r="77" spans="1:10" ht="34.5" customHeight="1">
      <c r="A77" s="389"/>
      <c r="B77" s="73" t="s">
        <v>267</v>
      </c>
      <c r="C77" s="122" t="s">
        <v>343</v>
      </c>
      <c r="D77" s="74">
        <v>2</v>
      </c>
      <c r="E77" s="74">
        <v>32</v>
      </c>
      <c r="F77" s="74">
        <v>32</v>
      </c>
      <c r="G77" s="75" t="s">
        <v>113</v>
      </c>
      <c r="H77" s="75" t="s">
        <v>113</v>
      </c>
      <c r="I77" s="75" t="s">
        <v>113</v>
      </c>
      <c r="J77" s="73" t="s">
        <v>261</v>
      </c>
    </row>
    <row r="78" spans="1:10" ht="34.5" customHeight="1">
      <c r="A78" s="389"/>
      <c r="B78" s="73" t="s">
        <v>268</v>
      </c>
      <c r="C78" s="122" t="s">
        <v>344</v>
      </c>
      <c r="D78" s="74">
        <v>2</v>
      </c>
      <c r="E78" s="74">
        <v>32</v>
      </c>
      <c r="F78" s="74">
        <v>32</v>
      </c>
      <c r="G78" s="75" t="s">
        <v>113</v>
      </c>
      <c r="H78" s="75" t="s">
        <v>113</v>
      </c>
      <c r="I78" s="75" t="s">
        <v>113</v>
      </c>
      <c r="J78" s="73" t="s">
        <v>261</v>
      </c>
    </row>
    <row r="79" spans="1:10" ht="34.5" customHeight="1">
      <c r="A79" s="389"/>
      <c r="B79" s="73" t="s">
        <v>269</v>
      </c>
      <c r="C79" s="122" t="s">
        <v>345</v>
      </c>
      <c r="D79" s="74">
        <v>2</v>
      </c>
      <c r="E79" s="74">
        <v>32</v>
      </c>
      <c r="F79" s="74">
        <v>32</v>
      </c>
      <c r="G79" s="75" t="s">
        <v>113</v>
      </c>
      <c r="H79" s="75" t="s">
        <v>113</v>
      </c>
      <c r="I79" s="75" t="s">
        <v>113</v>
      </c>
      <c r="J79" s="73" t="s">
        <v>261</v>
      </c>
    </row>
    <row r="80" spans="1:10" ht="34.5" customHeight="1">
      <c r="A80" s="389"/>
      <c r="B80" s="73" t="s">
        <v>270</v>
      </c>
      <c r="C80" s="122" t="s">
        <v>346</v>
      </c>
      <c r="D80" s="74">
        <v>2</v>
      </c>
      <c r="E80" s="74">
        <v>32</v>
      </c>
      <c r="F80" s="74">
        <v>32</v>
      </c>
      <c r="G80" s="75" t="s">
        <v>113</v>
      </c>
      <c r="H80" s="75" t="s">
        <v>113</v>
      </c>
      <c r="I80" s="75" t="s">
        <v>113</v>
      </c>
      <c r="J80" s="73" t="s">
        <v>261</v>
      </c>
    </row>
    <row r="81" spans="1:10" ht="34.5" customHeight="1">
      <c r="A81" s="389"/>
      <c r="B81" s="73" t="s">
        <v>271</v>
      </c>
      <c r="C81" s="122" t="s">
        <v>347</v>
      </c>
      <c r="D81" s="74">
        <v>2</v>
      </c>
      <c r="E81" s="74">
        <v>32</v>
      </c>
      <c r="F81" s="74">
        <v>32</v>
      </c>
      <c r="G81" s="75" t="s">
        <v>113</v>
      </c>
      <c r="H81" s="75" t="s">
        <v>113</v>
      </c>
      <c r="I81" s="75" t="s">
        <v>113</v>
      </c>
      <c r="J81" s="73" t="s">
        <v>261</v>
      </c>
    </row>
    <row r="82" spans="1:10" ht="34.5" customHeight="1">
      <c r="A82" s="389"/>
      <c r="B82" s="73" t="s">
        <v>272</v>
      </c>
      <c r="C82" s="122" t="s">
        <v>348</v>
      </c>
      <c r="D82" s="74">
        <v>2</v>
      </c>
      <c r="E82" s="74">
        <v>32</v>
      </c>
      <c r="F82" s="74">
        <v>32</v>
      </c>
      <c r="G82" s="75" t="s">
        <v>113</v>
      </c>
      <c r="H82" s="75" t="s">
        <v>113</v>
      </c>
      <c r="I82" s="75" t="s">
        <v>113</v>
      </c>
      <c r="J82" s="73" t="s">
        <v>261</v>
      </c>
    </row>
    <row r="83" spans="1:10" ht="19.5" customHeight="1">
      <c r="A83" s="390"/>
      <c r="B83" s="73" t="s">
        <v>273</v>
      </c>
      <c r="C83" s="73" t="s">
        <v>274</v>
      </c>
      <c r="D83" s="74">
        <v>2</v>
      </c>
      <c r="E83" s="74">
        <v>32</v>
      </c>
      <c r="F83" s="74">
        <v>32</v>
      </c>
      <c r="G83" s="75" t="s">
        <v>113</v>
      </c>
      <c r="H83" s="75" t="s">
        <v>113</v>
      </c>
      <c r="I83" s="75" t="s">
        <v>113</v>
      </c>
      <c r="J83" s="73" t="s">
        <v>261</v>
      </c>
    </row>
  </sheetData>
  <sheetProtection/>
  <mergeCells count="4">
    <mergeCell ref="A3:A45"/>
    <mergeCell ref="A54:A83"/>
    <mergeCell ref="A46:A53"/>
    <mergeCell ref="A1:J1"/>
  </mergeCells>
  <printOptions/>
  <pageMargins left="0.5905511811023623" right="0.3937007874015748" top="0.7480314960629921" bottom="0.984251968503937" header="0.5118110236220472" footer="0.5118110236220472"/>
  <pageSetup horizontalDpi="600" verticalDpi="600" orientation="portrait" paperSize="9" r:id="rId1"/>
  <headerFooter alignWithMargins="0">
    <oddFooter>&amp;C&amp;10 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Lenovo User</cp:lastModifiedBy>
  <cp:lastPrinted>2014-06-16T06:00:45Z</cp:lastPrinted>
  <dcterms:created xsi:type="dcterms:W3CDTF">2013-09-23T00:11:46Z</dcterms:created>
  <dcterms:modified xsi:type="dcterms:W3CDTF">2014-06-16T06:00:49Z</dcterms:modified>
  <cp:category/>
  <cp:version/>
  <cp:contentType/>
  <cp:contentStatus/>
</cp:coreProperties>
</file>