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0650" activeTab="0"/>
  </bookViews>
  <sheets>
    <sheet name="教学进程安排表（普通班）" sheetId="1" r:id="rId1"/>
    <sheet name="实践环节安排表" sheetId="2" r:id="rId2"/>
    <sheet name="综合素质课外培养计划" sheetId="3" r:id="rId3"/>
    <sheet name="学分学时分配表" sheetId="4" r:id="rId4"/>
    <sheet name="公共选修课程安排表" sheetId="5" r:id="rId5"/>
  </sheets>
  <definedNames>
    <definedName name="_xlnm.Print_Area" localSheetId="0">'教学进程安排表（普通班）'!$A$1:$Y$108</definedName>
    <definedName name="_xlnm.Print_Area" localSheetId="2">'综合素质课外培养计划'!$A$1:$I$23</definedName>
    <definedName name="_xlnm.Print_Titles" localSheetId="4">'公共选修课程安排表'!$2:$2</definedName>
    <definedName name="_xlnm.Print_Titles" localSheetId="0">'教学进程安排表（普通班）'!$2:$5</definedName>
    <definedName name="_xlnm.Print_Titles" localSheetId="2">'综合素质课外培养计划'!$2:$4</definedName>
  </definedNames>
  <calcPr fullCalcOnLoad="1"/>
</workbook>
</file>

<file path=xl/sharedStrings.xml><?xml version="1.0" encoding="utf-8"?>
<sst xmlns="http://schemas.openxmlformats.org/spreadsheetml/2006/main" count="1099" uniqueCount="609">
  <si>
    <t>课程名称</t>
  </si>
  <si>
    <t>各学期周学时分配</t>
  </si>
  <si>
    <t>总学时</t>
  </si>
  <si>
    <t>课程类别</t>
  </si>
  <si>
    <t>课程编号</t>
  </si>
  <si>
    <t>课程属性</t>
  </si>
  <si>
    <t>学分</t>
  </si>
  <si>
    <t>备注</t>
  </si>
  <si>
    <t>实验</t>
  </si>
  <si>
    <t>上机</t>
  </si>
  <si>
    <t>总学时</t>
  </si>
  <si>
    <t>总学时分配</t>
  </si>
  <si>
    <t>讲课</t>
  </si>
  <si>
    <t>课外</t>
  </si>
  <si>
    <t xml:space="preserve">    3、理论课程16学时计1学分，实践环节1周计1学分，其中思政类课程讲课16学时计1学分，课外16学时计0.5学分，大学生创业教育18学时计1学分，大学体育32学时计1学分，独立设课实验24学时计1学分。</t>
  </si>
  <si>
    <t>学分</t>
  </si>
  <si>
    <t>课程代码</t>
  </si>
  <si>
    <t>0303210001</t>
  </si>
  <si>
    <t>GX 大学生媒介素养概论</t>
  </si>
  <si>
    <t>0</t>
  </si>
  <si>
    <t>0303210002</t>
  </si>
  <si>
    <t>GX 劳动法与社会保险法</t>
  </si>
  <si>
    <t>0501210003</t>
  </si>
  <si>
    <t>GX 东方智慧鉴赏</t>
  </si>
  <si>
    <t>0501210004</t>
  </si>
  <si>
    <t>GX 中国哲学与中国文化导论</t>
  </si>
  <si>
    <t>0501210019</t>
  </si>
  <si>
    <t>GX 中国古典诗词鉴赏</t>
  </si>
  <si>
    <t>0601210019</t>
  </si>
  <si>
    <t>GX 二战史</t>
  </si>
  <si>
    <t>0402205008</t>
  </si>
  <si>
    <t>GX 围棋初级及对局欣赏</t>
  </si>
  <si>
    <t>机械工程学院</t>
  </si>
  <si>
    <t>0501205007</t>
  </si>
  <si>
    <t>GX 近代世界经典战例赏析</t>
  </si>
  <si>
    <t>0502201002</t>
  </si>
  <si>
    <t>GX 基础日语</t>
  </si>
  <si>
    <t>0504201001</t>
  </si>
  <si>
    <t>GX 声乐·艺术·鉴赏</t>
  </si>
  <si>
    <t>1302201001</t>
  </si>
  <si>
    <t>GX 口琴·器乐艺术鉴赏</t>
  </si>
  <si>
    <t>0303206001</t>
  </si>
  <si>
    <t>GX 社交礼仪</t>
  </si>
  <si>
    <t>电力工程学院</t>
  </si>
  <si>
    <t>0501202002</t>
  </si>
  <si>
    <t>GX《红楼梦》欣赏</t>
  </si>
  <si>
    <t>计算机工程学院</t>
  </si>
  <si>
    <t>0502202001</t>
  </si>
  <si>
    <t>GX 韩语日常会话入门</t>
  </si>
  <si>
    <t>0502204001</t>
  </si>
  <si>
    <t>GX 英美文化概况</t>
  </si>
  <si>
    <t>0502204002</t>
  </si>
  <si>
    <t>GX 大学德语</t>
  </si>
  <si>
    <t>0502204007</t>
  </si>
  <si>
    <t>GX 日语入门</t>
  </si>
  <si>
    <t>0504204001</t>
  </si>
  <si>
    <t>GX 视觉文化与媒介素养</t>
  </si>
  <si>
    <t>0504213025</t>
  </si>
  <si>
    <t>GX 书法与水墨</t>
  </si>
  <si>
    <t>艺术与设计学院</t>
  </si>
  <si>
    <t>0504213026</t>
  </si>
  <si>
    <t>GX 美术鉴赏</t>
  </si>
  <si>
    <t>0501215001</t>
  </si>
  <si>
    <t>GX 流行文化学</t>
  </si>
  <si>
    <t>0304250002</t>
  </si>
  <si>
    <t>GX 国际热点问题研究</t>
  </si>
  <si>
    <t>军训部</t>
  </si>
  <si>
    <t>0401250034</t>
  </si>
  <si>
    <t>GX 青年心理学</t>
  </si>
  <si>
    <t>0401250035</t>
  </si>
  <si>
    <t>GX 大学生心理学</t>
  </si>
  <si>
    <t>0501231001</t>
  </si>
  <si>
    <t>GX 中国古典诗词欣赏艺术</t>
  </si>
  <si>
    <t>0501252002</t>
  </si>
  <si>
    <t>GX《易经》文化解读</t>
  </si>
  <si>
    <t>机关</t>
  </si>
  <si>
    <t>0501253001</t>
  </si>
  <si>
    <t>GX 中国文化概论</t>
  </si>
  <si>
    <t>0504253001</t>
  </si>
  <si>
    <t>GX 歌唱方法</t>
  </si>
  <si>
    <t>0504253005</t>
  </si>
  <si>
    <t>GX 中外音乐欣赏</t>
  </si>
  <si>
    <t>0303252003</t>
  </si>
  <si>
    <t>GX 中国教育名家漫谈</t>
  </si>
  <si>
    <t>0303253003</t>
  </si>
  <si>
    <t>GX 社会学原理</t>
  </si>
  <si>
    <t>1002254035</t>
  </si>
  <si>
    <t>GX 大学生健康教程</t>
  </si>
  <si>
    <t>门诊部</t>
  </si>
  <si>
    <t>0402212001</t>
  </si>
  <si>
    <t>GX 乒乓球</t>
  </si>
  <si>
    <t>体育部</t>
  </si>
  <si>
    <t>0402212002</t>
  </si>
  <si>
    <t>GX 网球</t>
  </si>
  <si>
    <t>0402212003</t>
  </si>
  <si>
    <t>GX 武术（太极拳）</t>
  </si>
  <si>
    <t>0402212004</t>
  </si>
  <si>
    <t>GX 散手</t>
  </si>
  <si>
    <t>0402212005</t>
  </si>
  <si>
    <t>GX 定向运动与野外生存</t>
  </si>
  <si>
    <t>0402212006</t>
  </si>
  <si>
    <t>GX 手球</t>
  </si>
  <si>
    <t>0402212009</t>
  </si>
  <si>
    <t>GX 羽毛球</t>
  </si>
  <si>
    <t>0402212010</t>
  </si>
  <si>
    <t>GX 公园定向</t>
  </si>
  <si>
    <t>0402212011</t>
  </si>
  <si>
    <t>GX 桥牌</t>
  </si>
  <si>
    <t>0402212012</t>
  </si>
  <si>
    <t>GX 瑜伽</t>
  </si>
  <si>
    <t>0402212023</t>
  </si>
  <si>
    <t>GX 篮球裁判理论与实践</t>
  </si>
  <si>
    <t>0201202001</t>
  </si>
  <si>
    <t>GX 数据分析与应用计量经济学</t>
  </si>
  <si>
    <t>0201202002</t>
  </si>
  <si>
    <t>GX 信息经济学</t>
  </si>
  <si>
    <t>0201209016</t>
  </si>
  <si>
    <t>GX 经济法</t>
  </si>
  <si>
    <t>0201209018</t>
  </si>
  <si>
    <t>GX 税收概论</t>
  </si>
  <si>
    <t>0806250001</t>
  </si>
  <si>
    <t>GX 电子商务网站建设</t>
  </si>
  <si>
    <t>0807207013</t>
  </si>
  <si>
    <t>GX 物业经营与管理</t>
  </si>
  <si>
    <t>能源与动力工程学院</t>
  </si>
  <si>
    <t>0807214026</t>
  </si>
  <si>
    <t>GX 旅游资源与开发</t>
  </si>
  <si>
    <t>建筑工程学院</t>
  </si>
  <si>
    <t>0807214028</t>
  </si>
  <si>
    <t>GX 房地产开发与经营</t>
  </si>
  <si>
    <t>0701211001</t>
  </si>
  <si>
    <t>GX 数学实验</t>
  </si>
  <si>
    <t>0701211021</t>
  </si>
  <si>
    <t>GX 数学建模</t>
  </si>
  <si>
    <t>0701211022</t>
  </si>
  <si>
    <t>GX 运筹学</t>
  </si>
  <si>
    <t>0702211001</t>
  </si>
  <si>
    <t>GX 物理与艺术</t>
  </si>
  <si>
    <t>0702211026</t>
  </si>
  <si>
    <t>GX 物理学史</t>
  </si>
  <si>
    <t>0803201001</t>
  </si>
  <si>
    <t>GX 机电产品概论</t>
  </si>
  <si>
    <t>0803205004</t>
  </si>
  <si>
    <t>GX ANSYS工程应用</t>
  </si>
  <si>
    <t>0303230001</t>
  </si>
  <si>
    <t>GX 科技文献检索</t>
  </si>
  <si>
    <t>图书馆</t>
  </si>
  <si>
    <t>0402252001</t>
  </si>
  <si>
    <t>GX 综合素质拓展训练课</t>
  </si>
  <si>
    <t>0714216602</t>
  </si>
  <si>
    <t>GX 现代技术在废水处理中的应用</t>
  </si>
  <si>
    <t>0803215029</t>
  </si>
  <si>
    <t>GX 汽车概论</t>
  </si>
  <si>
    <t>0805207012</t>
  </si>
  <si>
    <t>GX 新能源技术</t>
  </si>
  <si>
    <t>0806206007</t>
  </si>
  <si>
    <t>GX 节能与电气安全</t>
  </si>
  <si>
    <t>0806208017</t>
  </si>
  <si>
    <t>GX 现代通信系统概论</t>
  </si>
  <si>
    <t>通信工程学院</t>
  </si>
  <si>
    <t>0807214027</t>
  </si>
  <si>
    <t>GX 土木工程概论</t>
  </si>
  <si>
    <t>0806233033</t>
  </si>
  <si>
    <t>GX 电子设计自动化（EDA)</t>
  </si>
  <si>
    <t>0806233099</t>
  </si>
  <si>
    <t>GX 三菱运动控制器应用与实践</t>
  </si>
  <si>
    <t>0802234001</t>
  </si>
  <si>
    <t>工业中心</t>
  </si>
  <si>
    <t>0802234002</t>
  </si>
  <si>
    <t>0808234001</t>
  </si>
  <si>
    <t>0808234002</t>
  </si>
  <si>
    <t>0808234003</t>
  </si>
  <si>
    <t>0808234004</t>
  </si>
  <si>
    <t>0808234005</t>
  </si>
  <si>
    <t>0808234006</t>
  </si>
  <si>
    <t>0809234001</t>
  </si>
  <si>
    <t>0809234002</t>
  </si>
  <si>
    <t>0809234003</t>
  </si>
  <si>
    <t>0809234004</t>
  </si>
  <si>
    <t>0809234005</t>
  </si>
  <si>
    <t>GX 机器视觉理论与应用</t>
  </si>
  <si>
    <t>学科
类别</t>
  </si>
  <si>
    <t>课程名称</t>
  </si>
  <si>
    <t>讲课
学时</t>
  </si>
  <si>
    <t>实验
学时</t>
  </si>
  <si>
    <t>上机
学时</t>
  </si>
  <si>
    <t>课外
学时</t>
  </si>
  <si>
    <t>开课部门</t>
  </si>
  <si>
    <t>人文社科类课程</t>
  </si>
  <si>
    <t>人文与社会科学学院</t>
  </si>
  <si>
    <t>外国语学院</t>
  </si>
  <si>
    <t>汽车与轨道交通学院</t>
  </si>
  <si>
    <t>工业中心</t>
  </si>
  <si>
    <t>机关</t>
  </si>
  <si>
    <t>经济与管理类课程</t>
  </si>
  <si>
    <t>经济与管理学院</t>
  </si>
  <si>
    <t>自然科学与技术科学类课程</t>
  </si>
  <si>
    <t>数理部</t>
  </si>
  <si>
    <t>环境工程学院</t>
  </si>
  <si>
    <t>自主学习时数</t>
  </si>
  <si>
    <t xml:space="preserve">    2、课程属性：GJ——公共基础课，GX——公共选修课，ZJ——专业基础课，ZY——专业课，SJ——实践教学环节。</t>
  </si>
  <si>
    <t>注：1、请在专业核心课程名称（关键实践环节）前加注“★”。</t>
  </si>
  <si>
    <t>填表说明</t>
  </si>
  <si>
    <t xml:space="preserve">自主学习时数填写要求：
每门课程的自主学习时数=课程总学时×系数K（系数K取值范围为0.5,1,1.5,2，2.5,3），每学期所有课程的自主学习时数与总学时数之和不超过800，即每学期所有课程的自主学习总时数最大值=800-每学期所有课程的总学时数。
</t>
  </si>
  <si>
    <r>
      <t>培养方案总学时与总学分要求：
培养方案中的理论课程总学时控制在</t>
    </r>
    <r>
      <rPr>
        <sz val="11"/>
        <rFont val="Times New Roman"/>
        <family val="1"/>
      </rPr>
      <t>2300</t>
    </r>
    <r>
      <rPr>
        <sz val="11"/>
        <rFont val="宋体"/>
        <family val="0"/>
      </rPr>
      <t>学时左右（含公共选修课），总学分不超过</t>
    </r>
    <r>
      <rPr>
        <sz val="11"/>
        <rFont val="Times New Roman"/>
        <family val="1"/>
      </rPr>
      <t>190</t>
    </r>
    <r>
      <rPr>
        <sz val="11"/>
        <rFont val="宋体"/>
        <family val="0"/>
      </rPr>
      <t>学分（含综合素质课外培养</t>
    </r>
    <r>
      <rPr>
        <sz val="11"/>
        <rFont val="Times New Roman"/>
        <family val="1"/>
      </rPr>
      <t>10</t>
    </r>
    <r>
      <rPr>
        <sz val="11"/>
        <rFont val="宋体"/>
        <family val="0"/>
      </rPr>
      <t xml:space="preserve">学分）。
</t>
    </r>
  </si>
  <si>
    <t>公共选修课程安排表</t>
  </si>
  <si>
    <t>职业技能培养</t>
  </si>
  <si>
    <t>组织管理能力培养</t>
  </si>
  <si>
    <t>文体类活动</t>
  </si>
  <si>
    <t>课程模块</t>
  </si>
  <si>
    <t>百分比</t>
  </si>
  <si>
    <t>通识教育</t>
  </si>
  <si>
    <t>专业教育</t>
  </si>
  <si>
    <t>课外培养</t>
  </si>
  <si>
    <t>理论教学</t>
  </si>
  <si>
    <t>实践教学</t>
  </si>
  <si>
    <t>必修</t>
  </si>
  <si>
    <t>选修</t>
  </si>
  <si>
    <t>专业基础</t>
  </si>
  <si>
    <t>专业</t>
  </si>
  <si>
    <t>比例</t>
  </si>
  <si>
    <t>学时</t>
  </si>
  <si>
    <t>合计</t>
  </si>
  <si>
    <t>专业拓展模块</t>
  </si>
  <si>
    <t>附件1：</t>
  </si>
  <si>
    <t>GX 基于机器人的机械设计基础
(理论篇)</t>
  </si>
  <si>
    <t>GX 基于机器人的机械设计基础
(实践篇)</t>
  </si>
  <si>
    <t>GX 基于机器人的AD9电路设计
制作(理论篇)</t>
  </si>
  <si>
    <t>GX 基于机器人的AD9电路设计
制作(实践篇)</t>
  </si>
  <si>
    <t>GX 基于机器人的电子系统集成
(理论篇)</t>
  </si>
  <si>
    <t>GX 基于机器人的电子系统集成
(实践篇)</t>
  </si>
  <si>
    <t>GX 基于机器人的电子系统设计
基础(理论篇)</t>
  </si>
  <si>
    <t>GX 基于机器人的电子系统设计
基础(实践篇)</t>
  </si>
  <si>
    <t>GX 基于机器人的C51单片机应用
与实践(理论篇)</t>
  </si>
  <si>
    <t>GX 基于机器人的C51单片机应用
与实践(实践篇)</t>
  </si>
  <si>
    <t>GX 基于机器人的算法设计
(理论篇)</t>
  </si>
  <si>
    <t>GX 基于机器人的算法设计
(实践篇)</t>
  </si>
  <si>
    <t>考核方式</t>
  </si>
  <si>
    <t>公共基础模块</t>
  </si>
  <si>
    <t>公共选修模块</t>
  </si>
  <si>
    <t>综合素质课外培养模块</t>
  </si>
  <si>
    <t xml:space="preserve">    3、实践教学栏内的“学分”计算为：集中实践环节学分+课程中的实验、上机、课外学分折算；</t>
  </si>
  <si>
    <t>注：1、理论教学栏内的“学时”=总学时分配中的讲课学时，不包含独立设课实验学时；</t>
  </si>
  <si>
    <t xml:space="preserve">    2、实践教学栏内的“学时”=集中实践环节的周数+课程中的实验、上机、课外学时+独立设课实验学时；</t>
  </si>
  <si>
    <t xml:space="preserve">    4、课程中的实验、上机、课外学分折算：实验、上机16学时计1学分，课外16学时计0.5学分，独立设课实验24学时计1学分。</t>
  </si>
  <si>
    <t>学时学分分配</t>
  </si>
  <si>
    <t>校团委</t>
  </si>
  <si>
    <t>附件3：</t>
  </si>
  <si>
    <t>模块信息</t>
  </si>
  <si>
    <t>项目信息</t>
  </si>
  <si>
    <t>备注</t>
  </si>
  <si>
    <t>模块</t>
  </si>
  <si>
    <t>模块学分限值</t>
  </si>
  <si>
    <t>类别</t>
  </si>
  <si>
    <t>项目类名称</t>
  </si>
  <si>
    <t>项目类
学分限值</t>
  </si>
  <si>
    <t>培养要求</t>
  </si>
  <si>
    <t>实施部门</t>
  </si>
  <si>
    <t>学分评
定标准</t>
  </si>
  <si>
    <t>拓展学习</t>
  </si>
  <si>
    <t>优先推荐项目</t>
  </si>
  <si>
    <t>自主学习</t>
  </si>
  <si>
    <t>参加学校认定的开放实验项目、网络开放课程等开放学习资源学习，并达到要求</t>
  </si>
  <si>
    <t>校内、外部门或组织</t>
  </si>
  <si>
    <t>按规定</t>
  </si>
  <si>
    <t>科技专题报告会</t>
  </si>
  <si>
    <t>学校各部门</t>
  </si>
  <si>
    <t>各专业可具体项目内容</t>
  </si>
  <si>
    <t>课外拓展课程学习</t>
  </si>
  <si>
    <t>建议项目</t>
  </si>
  <si>
    <t>非本专业领域技能证书</t>
  </si>
  <si>
    <t>学校认定的非本专业领域技能证书</t>
  </si>
  <si>
    <t>修读第二学历</t>
  </si>
  <si>
    <t>修读学校认证的第二专业，并达到要求</t>
  </si>
  <si>
    <t>基础实践</t>
  </si>
  <si>
    <t>社会调查</t>
  </si>
  <si>
    <t>毕业前参加团委组织的社会实践活动三次，并提交实践报告或成果</t>
  </si>
  <si>
    <t>该项目为必须完成项目</t>
  </si>
  <si>
    <t>专项开放项目训练</t>
  </si>
  <si>
    <t xml:space="preserve">担任班级教学信息员、学生干部及社团组织负责人考核达到要求      </t>
  </si>
  <si>
    <t>社会活动能力培养</t>
  </si>
  <si>
    <t>作为核心成员参加策划、组织一次成功的校级、院极大型活动</t>
  </si>
  <si>
    <t>以备案和批准部门的批件为准</t>
  </si>
  <si>
    <t>公益活动</t>
  </si>
  <si>
    <t>参加校内、外相关公益活动；如参加大型活动志愿者或长期担当义工</t>
  </si>
  <si>
    <t>参加各级文体类竞赛并获奖</t>
  </si>
  <si>
    <t>提高实践</t>
  </si>
  <si>
    <t>创新项目、学科与科技竞赛</t>
  </si>
  <si>
    <t>参加各类学校认证的创新项目或学科与科技竞赛</t>
  </si>
  <si>
    <t>职业技能提升</t>
  </si>
  <si>
    <t>参加学校认证的综合职业技能训练项目训练，并达到要求</t>
  </si>
  <si>
    <t>综合开放项目训练</t>
  </si>
  <si>
    <t>科研能力提升</t>
  </si>
  <si>
    <t>公开发表的研究论文或获得专利（含受理的发明专利）、软件著作权</t>
  </si>
  <si>
    <t>社会机构</t>
  </si>
  <si>
    <t>非本专业领域项目训练</t>
  </si>
  <si>
    <t>参加学校认证的艺术设计、工艺品制作、专题调查等非本专业项目训练。如文科类专业参加理工科项目，理工科类专业参加文科项目。</t>
  </si>
  <si>
    <t>说明：</t>
  </si>
  <si>
    <t>1、编制说明：综合素质课外培养以培养实践能力，掌握职业技能，提高综合素质为目标；注重学生个性化培养，以学生自主选择、自主学习为主要特征。本培养计划是按专业培养目标要求，为保证培养质量所制定的指导性计划；学生可以根据实际情况参加不在该计划范畴的项目，但需要提供相应材料向所在教学单位申请，并最终获得学校认证方能取得学分。
2、学分计算说明：综合素质课外培养划分为三大模块；每模块各设置了若干项目类。模块和项目类设定的学分限值，指所获取的相应模块和项目类学分计入毕业资格审核的上限值，溢出部分不作为毕业资格审核的依据；但将在学生在校学习履历中予以反映。“提高实践”模块获取的学分可以冲抵“拓展学习”模块中所有项目类和“基础实践”模块中除校团委组织的“社会调查”项目类之外的所有项目类学分。
3、学分评定标准：指相应项目类中具体项目的学分评定标准。没有明确学分值的项目按“南京工程学院关于加强大学生综合素质培养的规定”，或项目认证时培养大纲的评定标准等相关规定执行。
4、项目学分计算：根据项目完成情况，按相应项目学分评定标准核算得到的实际学分。学校各部门组织的项目，由实施单位评定；学生自主参加校外机构组织的项目，由学生所在教学单位评定。各部门、单位评定的结果经教务处审核后作为项目最终学分计入学生成绩记录。
5、毕业要求：必须修满10学分才能达到毕业要求。</t>
  </si>
  <si>
    <t>此栏已填好，不用再填写。</t>
  </si>
  <si>
    <t>公共基础模块中的思政类课程、大学体育课程已填好，其余的课程（例如：高等数学、大学物理等课程）由各教学单位根据专业培养需要自行添加。</t>
  </si>
  <si>
    <t>详见大学外语类课程教学安排</t>
  </si>
  <si>
    <t>每类课程至少选修2学分，具体课程见公共选修课程安排表</t>
  </si>
  <si>
    <t>附件2：</t>
  </si>
  <si>
    <t>课程类别</t>
  </si>
  <si>
    <t>课程编号</t>
  </si>
  <si>
    <t>学分</t>
  </si>
  <si>
    <t>周数</t>
  </si>
  <si>
    <t>学时</t>
  </si>
  <si>
    <t>各学期周数（学时数）分配</t>
  </si>
  <si>
    <t>备注</t>
  </si>
  <si>
    <t>电工实习C</t>
  </si>
  <si>
    <t>0806933013</t>
  </si>
  <si>
    <t>0806933016</t>
  </si>
  <si>
    <t>电子实习C</t>
  </si>
  <si>
    <t>0805907231</t>
  </si>
  <si>
    <t>自控原理课程设计</t>
  </si>
  <si>
    <t>热工控制系统课程设计</t>
  </si>
  <si>
    <t>计算机控制系统课程设计</t>
  </si>
  <si>
    <r>
      <t xml:space="preserve"> </t>
    </r>
    <r>
      <rPr>
        <sz val="12"/>
        <rFont val="黑体"/>
        <family val="0"/>
      </rPr>
      <t xml:space="preserve"> 能源与动力工程专业(生产过程自动化方向)专业集中实践环节安排表</t>
    </r>
  </si>
  <si>
    <r>
      <t xml:space="preserve"> </t>
    </r>
    <r>
      <rPr>
        <sz val="14"/>
        <rFont val="黑体"/>
        <family val="0"/>
      </rPr>
      <t xml:space="preserve"> </t>
    </r>
    <r>
      <rPr>
        <sz val="14"/>
        <rFont val="黑体"/>
        <family val="0"/>
      </rPr>
      <t>能源与动力工程专业</t>
    </r>
    <r>
      <rPr>
        <sz val="14"/>
        <rFont val="黑体"/>
        <family val="0"/>
      </rPr>
      <t>(</t>
    </r>
    <r>
      <rPr>
        <sz val="14"/>
        <rFont val="黑体"/>
        <family val="0"/>
      </rPr>
      <t>生产过程自动化方向</t>
    </r>
    <r>
      <rPr>
        <sz val="14"/>
        <rFont val="黑体"/>
        <family val="0"/>
      </rPr>
      <t>)</t>
    </r>
    <r>
      <rPr>
        <sz val="14"/>
        <rFont val="黑体"/>
        <family val="0"/>
      </rPr>
      <t>专业教学进程安排表(普通班)</t>
    </r>
  </si>
  <si>
    <t xml:space="preserve"> 能源与动力工程专业(生产过程自动化方向)专业综合素质课外培养计划</t>
  </si>
  <si>
    <t>自动测量与控制技术模块</t>
  </si>
  <si>
    <t>自动测量与控制技术模块</t>
  </si>
  <si>
    <t>计算机技术及应用模块</t>
  </si>
  <si>
    <t>专业能力综合实践模块</t>
  </si>
  <si>
    <t>专业能力综合实践模块模块</t>
  </si>
  <si>
    <t>18W</t>
  </si>
  <si>
    <r>
      <rPr>
        <sz val="10"/>
        <rFont val="宋体"/>
        <family val="0"/>
      </rPr>
      <t>公共基础模块</t>
    </r>
  </si>
  <si>
    <r>
      <rPr>
        <sz val="10"/>
        <rFont val="宋体"/>
        <family val="0"/>
      </rPr>
      <t>必修</t>
    </r>
  </si>
  <si>
    <t>0301110009</t>
  </si>
  <si>
    <r>
      <rPr>
        <sz val="10"/>
        <rFont val="宋体"/>
        <family val="0"/>
      </rPr>
      <t>思想道德修养与法律基础</t>
    </r>
  </si>
  <si>
    <t>GJ</t>
  </si>
  <si>
    <t>0601110011</t>
  </si>
  <si>
    <r>
      <rPr>
        <sz val="10"/>
        <rFont val="宋体"/>
        <family val="0"/>
      </rPr>
      <t>中国近现代史纲要</t>
    </r>
  </si>
  <si>
    <t>0302110004</t>
  </si>
  <si>
    <r>
      <rPr>
        <sz val="10"/>
        <rFont val="宋体"/>
        <family val="0"/>
      </rPr>
      <t>马克思主义基本原理</t>
    </r>
  </si>
  <si>
    <t>0302110013
0302110014</t>
  </si>
  <si>
    <r>
      <rPr>
        <sz val="10"/>
        <rFont val="宋体"/>
        <family val="0"/>
      </rPr>
      <t>毛泽东思想、邓小平理论和</t>
    </r>
    <r>
      <rPr>
        <sz val="10"/>
        <rFont val="Times New Roman"/>
        <family val="1"/>
      </rPr>
      <t>“</t>
    </r>
    <r>
      <rPr>
        <sz val="10"/>
        <rFont val="宋体"/>
        <family val="0"/>
      </rPr>
      <t>三个代表</t>
    </r>
    <r>
      <rPr>
        <sz val="10"/>
        <rFont val="Times New Roman"/>
        <family val="1"/>
      </rPr>
      <t>”</t>
    </r>
    <r>
      <rPr>
        <sz val="10"/>
        <rFont val="宋体"/>
        <family val="0"/>
      </rPr>
      <t>重要思想概论</t>
    </r>
  </si>
  <si>
    <t>0304110008</t>
  </si>
  <si>
    <r>
      <rPr>
        <sz val="10"/>
        <rFont val="宋体"/>
        <family val="0"/>
      </rPr>
      <t>大学体育Ⅰ～Ⅳ</t>
    </r>
  </si>
  <si>
    <t>0304110009</t>
  </si>
  <si>
    <r>
      <rPr>
        <sz val="10"/>
        <rFont val="宋体"/>
        <family val="0"/>
      </rPr>
      <t>大学生职业发展与就业指导</t>
    </r>
  </si>
  <si>
    <t>0715260001</t>
  </si>
  <si>
    <r>
      <rPr>
        <sz val="10"/>
        <rFont val="宋体"/>
        <family val="0"/>
      </rPr>
      <t>大学生心理健康教育</t>
    </r>
  </si>
  <si>
    <t>0304160001</t>
  </si>
  <si>
    <r>
      <rPr>
        <sz val="10"/>
        <rFont val="宋体"/>
        <family val="0"/>
      </rPr>
      <t>大学生创业教育</t>
    </r>
  </si>
  <si>
    <t>SJ</t>
  </si>
  <si>
    <r>
      <rPr>
        <sz val="10"/>
        <rFont val="宋体"/>
        <family val="0"/>
      </rPr>
      <t>公共基础模块合计</t>
    </r>
  </si>
  <si>
    <r>
      <rPr>
        <sz val="10"/>
        <rFont val="宋体"/>
        <family val="0"/>
      </rPr>
      <t>公共选修模块</t>
    </r>
  </si>
  <si>
    <r>
      <rPr>
        <sz val="10"/>
        <rFont val="宋体"/>
        <family val="0"/>
      </rPr>
      <t>选修</t>
    </r>
  </si>
  <si>
    <r>
      <rPr>
        <sz val="10"/>
        <rFont val="宋体"/>
        <family val="0"/>
      </rPr>
      <t>大学外语类课程</t>
    </r>
  </si>
  <si>
    <t>GJ</t>
  </si>
  <si>
    <r>
      <rPr>
        <sz val="10"/>
        <rFont val="宋体"/>
        <family val="0"/>
      </rPr>
      <t>人文社科类课程</t>
    </r>
  </si>
  <si>
    <t>GX</t>
  </si>
  <si>
    <r>
      <rPr>
        <sz val="10"/>
        <rFont val="宋体"/>
        <family val="0"/>
      </rPr>
      <t>经济与管理类课程</t>
    </r>
  </si>
  <si>
    <r>
      <rPr>
        <sz val="10"/>
        <rFont val="宋体"/>
        <family val="0"/>
      </rPr>
      <t>自然科学与技术科学类课程</t>
    </r>
  </si>
  <si>
    <r>
      <rPr>
        <sz val="10"/>
        <rFont val="宋体"/>
        <family val="0"/>
      </rPr>
      <t>公共选修模块合计</t>
    </r>
  </si>
  <si>
    <t>0803105005</t>
  </si>
  <si>
    <r>
      <rPr>
        <sz val="10"/>
        <rFont val="宋体"/>
        <family val="0"/>
      </rPr>
      <t>工程制图</t>
    </r>
    <r>
      <rPr>
        <sz val="10"/>
        <rFont val="Times New Roman"/>
        <family val="1"/>
      </rPr>
      <t>C</t>
    </r>
  </si>
  <si>
    <t>ZJ</t>
  </si>
  <si>
    <t>0711305019</t>
  </si>
  <si>
    <r>
      <rPr>
        <sz val="10"/>
        <rFont val="宋体"/>
        <family val="0"/>
      </rPr>
      <t>工程力学</t>
    </r>
    <r>
      <rPr>
        <sz val="10"/>
        <rFont val="Times New Roman"/>
        <family val="1"/>
      </rPr>
      <t>C</t>
    </r>
  </si>
  <si>
    <t>0803933032</t>
  </si>
  <si>
    <r>
      <rPr>
        <sz val="10"/>
        <rFont val="宋体"/>
        <family val="0"/>
      </rPr>
      <t>金工实习</t>
    </r>
    <r>
      <rPr>
        <sz val="10"/>
        <rFont val="Times New Roman"/>
        <family val="1"/>
      </rPr>
      <t>B</t>
    </r>
  </si>
  <si>
    <t>SJ</t>
  </si>
  <si>
    <r>
      <t>3</t>
    </r>
    <r>
      <rPr>
        <sz val="10"/>
        <rFont val="宋体"/>
        <family val="0"/>
      </rPr>
      <t>周</t>
    </r>
  </si>
  <si>
    <t>0805307122</t>
  </si>
  <si>
    <r>
      <rPr>
        <sz val="10"/>
        <rFont val="宋体"/>
        <family val="0"/>
      </rPr>
      <t>★工程热力学</t>
    </r>
    <r>
      <rPr>
        <sz val="10"/>
        <rFont val="Times New Roman"/>
        <family val="1"/>
      </rPr>
      <t>B</t>
    </r>
  </si>
  <si>
    <t>0805307126</t>
  </si>
  <si>
    <t>0805307128</t>
  </si>
  <si>
    <t>0806333007</t>
  </si>
  <si>
    <r>
      <rPr>
        <sz val="10"/>
        <rFont val="宋体"/>
        <family val="0"/>
      </rPr>
      <t>电路原理</t>
    </r>
    <r>
      <rPr>
        <sz val="10"/>
        <rFont val="Times New Roman"/>
        <family val="1"/>
      </rPr>
      <t>A</t>
    </r>
  </si>
  <si>
    <t>0806933020</t>
  </si>
  <si>
    <t>0806333002</t>
  </si>
  <si>
    <t>0806333004</t>
  </si>
  <si>
    <t>0806933023</t>
  </si>
  <si>
    <r>
      <t>1</t>
    </r>
    <r>
      <rPr>
        <sz val="10"/>
        <rFont val="宋体"/>
        <family val="0"/>
      </rPr>
      <t>周</t>
    </r>
  </si>
  <si>
    <r>
      <rPr>
        <sz val="10"/>
        <rFont val="宋体"/>
        <family val="0"/>
      </rPr>
      <t>电工实习</t>
    </r>
    <r>
      <rPr>
        <sz val="10"/>
        <rFont val="Times New Roman"/>
        <family val="1"/>
      </rPr>
      <t>C</t>
    </r>
  </si>
  <si>
    <r>
      <rPr>
        <sz val="10"/>
        <rFont val="宋体"/>
        <family val="0"/>
      </rPr>
      <t>电子实习</t>
    </r>
    <r>
      <rPr>
        <sz val="10"/>
        <rFont val="Times New Roman"/>
        <family val="1"/>
      </rPr>
      <t>C</t>
    </r>
  </si>
  <si>
    <r>
      <t>2</t>
    </r>
    <r>
      <rPr>
        <sz val="10"/>
        <rFont val="宋体"/>
        <family val="0"/>
      </rPr>
      <t>周</t>
    </r>
  </si>
  <si>
    <r>
      <rPr>
        <sz val="10"/>
        <rFont val="宋体"/>
        <family val="0"/>
      </rPr>
      <t>选修</t>
    </r>
  </si>
  <si>
    <t>0805107312</t>
  </si>
  <si>
    <r>
      <rPr>
        <sz val="10"/>
        <rFont val="宋体"/>
        <family val="0"/>
      </rPr>
      <t>热动专业英语</t>
    </r>
  </si>
  <si>
    <t>0805507101</t>
  </si>
  <si>
    <r>
      <rPr>
        <sz val="10"/>
        <rFont val="宋体"/>
        <family val="0"/>
      </rPr>
      <t>泵与风机</t>
    </r>
  </si>
  <si>
    <t>0806307006</t>
  </si>
  <si>
    <r>
      <rPr>
        <sz val="10"/>
        <rFont val="宋体"/>
        <family val="0"/>
      </rPr>
      <t>★自动控制原理</t>
    </r>
    <r>
      <rPr>
        <sz val="10"/>
        <rFont val="Times New Roman"/>
        <family val="1"/>
      </rPr>
      <t>C</t>
    </r>
  </si>
  <si>
    <t>0805907352</t>
  </si>
  <si>
    <r>
      <rPr>
        <sz val="10"/>
        <rFont val="宋体"/>
        <family val="0"/>
      </rPr>
      <t>★自控原理课程设计</t>
    </r>
  </si>
  <si>
    <r>
      <rPr>
        <sz val="10"/>
        <rFont val="宋体"/>
        <family val="0"/>
      </rPr>
      <t>自动测量与控制技术模块选修小计</t>
    </r>
  </si>
  <si>
    <r>
      <rPr>
        <sz val="10"/>
        <rFont val="宋体"/>
        <family val="0"/>
      </rPr>
      <t>自动测量与控制技术模块合计</t>
    </r>
  </si>
  <si>
    <t>ZY</t>
  </si>
  <si>
    <t>0805507304</t>
  </si>
  <si>
    <r>
      <rPr>
        <sz val="10"/>
        <rFont val="宋体"/>
        <family val="0"/>
      </rPr>
      <t>★热工控制系统</t>
    </r>
  </si>
  <si>
    <t>0805907351</t>
  </si>
  <si>
    <r>
      <rPr>
        <sz val="10"/>
        <rFont val="宋体"/>
        <family val="0"/>
      </rPr>
      <t>★热工控制系统课程设计</t>
    </r>
  </si>
  <si>
    <t>0805607206</t>
  </si>
  <si>
    <r>
      <rPr>
        <sz val="10"/>
        <rFont val="宋体"/>
        <family val="0"/>
      </rPr>
      <t>数字电液控制系统</t>
    </r>
  </si>
  <si>
    <r>
      <rPr>
        <sz val="10"/>
        <rFont val="宋体"/>
        <family val="0"/>
      </rPr>
      <t>计算机技术及应用模块选修小计</t>
    </r>
  </si>
  <si>
    <r>
      <rPr>
        <sz val="10"/>
        <rFont val="宋体"/>
        <family val="0"/>
      </rPr>
      <t>计算机技术及应用模块合计</t>
    </r>
  </si>
  <si>
    <r>
      <rPr>
        <sz val="10"/>
        <rFont val="宋体"/>
        <family val="0"/>
      </rPr>
      <t>专业拓展模块合计</t>
    </r>
  </si>
  <si>
    <r>
      <rPr>
        <sz val="10"/>
        <rFont val="宋体"/>
        <family val="0"/>
      </rPr>
      <t>必修</t>
    </r>
  </si>
  <si>
    <t>0805907360</t>
  </si>
  <si>
    <r>
      <rPr>
        <sz val="10"/>
        <rFont val="宋体"/>
        <family val="0"/>
      </rPr>
      <t>热自毕业运行实习</t>
    </r>
  </si>
  <si>
    <t>0401950003</t>
  </si>
  <si>
    <r>
      <rPr>
        <sz val="10"/>
        <rFont val="宋体"/>
        <family val="0"/>
      </rPr>
      <t>毕业教育</t>
    </r>
  </si>
  <si>
    <r>
      <rPr>
        <sz val="10"/>
        <rFont val="宋体"/>
        <family val="0"/>
      </rPr>
      <t>专业能力综合实践模块合计</t>
    </r>
  </si>
  <si>
    <r>
      <rPr>
        <sz val="10"/>
        <rFont val="宋体"/>
        <family val="0"/>
      </rPr>
      <t>综合素质课外培养模块</t>
    </r>
  </si>
  <si>
    <r>
      <rPr>
        <sz val="10"/>
        <rFont val="宋体"/>
        <family val="0"/>
      </rPr>
      <t>综合素质课外培养</t>
    </r>
  </si>
  <si>
    <t>*</t>
  </si>
  <si>
    <r>
      <rPr>
        <sz val="10"/>
        <rFont val="宋体"/>
        <family val="0"/>
      </rPr>
      <t>详见综合素质课外培养计划</t>
    </r>
  </si>
  <si>
    <r>
      <rPr>
        <sz val="10"/>
        <rFont val="宋体"/>
        <family val="0"/>
      </rPr>
      <t>综合素质课外培养模块合计</t>
    </r>
  </si>
  <si>
    <r>
      <rPr>
        <sz val="10"/>
        <rFont val="宋体"/>
        <family val="0"/>
      </rPr>
      <t>总</t>
    </r>
    <r>
      <rPr>
        <sz val="10"/>
        <rFont val="Times New Roman"/>
        <family val="1"/>
      </rPr>
      <t xml:space="preserve">      </t>
    </r>
    <r>
      <rPr>
        <sz val="10"/>
        <rFont val="宋体"/>
        <family val="0"/>
      </rPr>
      <t>计</t>
    </r>
  </si>
  <si>
    <t>专业拓展模块</t>
  </si>
  <si>
    <t>电工电子基础模块合计</t>
  </si>
  <si>
    <r>
      <rPr>
        <sz val="10"/>
        <rFont val="宋体"/>
        <family val="0"/>
      </rPr>
      <t>热工与机械基础模块必修小计</t>
    </r>
  </si>
  <si>
    <r>
      <rPr>
        <sz val="10"/>
        <rFont val="宋体"/>
        <family val="0"/>
      </rPr>
      <t>热工与机械基础模块选修小计</t>
    </r>
  </si>
  <si>
    <r>
      <rPr>
        <sz val="10"/>
        <rFont val="宋体"/>
        <family val="0"/>
      </rPr>
      <t>热工与机械基础模块合计</t>
    </r>
  </si>
  <si>
    <t>热动认识实习</t>
  </si>
  <si>
    <t>’0806902004</t>
  </si>
  <si>
    <t xml:space="preserve">热工与机械基础模块 </t>
  </si>
  <si>
    <t>电工电子基础模块</t>
  </si>
  <si>
    <t>0805307215</t>
  </si>
  <si>
    <t>锅炉设备及系统</t>
  </si>
  <si>
    <t>汽轮机设备及系统</t>
  </si>
  <si>
    <t>0806302007</t>
  </si>
  <si>
    <t>热力设备及控制系统模块</t>
  </si>
  <si>
    <t>热力设备及控制系统模块必修小计</t>
  </si>
  <si>
    <t>热力设备及控制系统模块选修小计</t>
  </si>
  <si>
    <t>热力设备及控制系统模块模块合计</t>
  </si>
  <si>
    <t>2W+72</t>
  </si>
  <si>
    <r>
      <rPr>
        <sz val="10"/>
        <rFont val="宋体"/>
        <family val="0"/>
      </rPr>
      <t>传热学</t>
    </r>
    <r>
      <rPr>
        <sz val="10"/>
        <rFont val="Times New Roman"/>
        <family val="1"/>
      </rPr>
      <t>B</t>
    </r>
  </si>
  <si>
    <r>
      <rPr>
        <sz val="10"/>
        <rFont val="宋体"/>
        <family val="0"/>
      </rPr>
      <t>工程流体力学</t>
    </r>
    <r>
      <rPr>
        <sz val="10"/>
        <rFont val="Times New Roman"/>
        <family val="1"/>
      </rPr>
      <t>B</t>
    </r>
  </si>
  <si>
    <r>
      <rPr>
        <sz val="10"/>
        <rFont val="宋体"/>
        <family val="0"/>
      </rPr>
      <t>★模拟电子技术</t>
    </r>
    <r>
      <rPr>
        <sz val="10"/>
        <rFont val="Times New Roman"/>
        <family val="1"/>
      </rPr>
      <t>B</t>
    </r>
  </si>
  <si>
    <r>
      <rPr>
        <sz val="10"/>
        <rFont val="宋体"/>
        <family val="0"/>
      </rPr>
      <t>★数字电子技术</t>
    </r>
    <r>
      <rPr>
        <sz val="10"/>
        <rFont val="Times New Roman"/>
        <family val="1"/>
      </rPr>
      <t>B</t>
    </r>
  </si>
  <si>
    <r>
      <rPr>
        <sz val="10"/>
        <rFont val="宋体"/>
        <family val="0"/>
      </rPr>
      <t>现代控制理论</t>
    </r>
  </si>
  <si>
    <r>
      <rPr>
        <sz val="10"/>
        <rFont val="宋体"/>
        <family val="0"/>
      </rPr>
      <t>控制电机</t>
    </r>
  </si>
  <si>
    <t>0805607308</t>
  </si>
  <si>
    <t>ZJ</t>
  </si>
  <si>
    <r>
      <rPr>
        <sz val="10"/>
        <rFont val="宋体"/>
        <family val="0"/>
      </rPr>
      <t>自动测量与控制技术模块必修小计</t>
    </r>
  </si>
  <si>
    <r>
      <rPr>
        <sz val="10"/>
        <rFont val="宋体"/>
        <family val="0"/>
      </rPr>
      <t>选修</t>
    </r>
  </si>
  <si>
    <t>0806306204</t>
  </si>
  <si>
    <t>2W+4</t>
  </si>
  <si>
    <r>
      <rPr>
        <sz val="10"/>
        <rFont val="宋体"/>
        <family val="0"/>
      </rPr>
      <t>烟气脱硫脱硝</t>
    </r>
  </si>
  <si>
    <r>
      <rPr>
        <sz val="10"/>
        <rFont val="宋体"/>
        <family val="0"/>
      </rPr>
      <t>电厂化学</t>
    </r>
  </si>
  <si>
    <t>0714716511</t>
  </si>
  <si>
    <t>ZY</t>
  </si>
  <si>
    <t>0714716513</t>
  </si>
  <si>
    <t>0714716512</t>
  </si>
  <si>
    <t>0806706315</t>
  </si>
  <si>
    <r>
      <rPr>
        <sz val="10"/>
        <rFont val="宋体"/>
        <family val="0"/>
      </rPr>
      <t>电力系统概论</t>
    </r>
  </si>
  <si>
    <t>0805607239</t>
  </si>
  <si>
    <r>
      <rPr>
        <sz val="10"/>
        <rFont val="宋体"/>
        <family val="0"/>
      </rPr>
      <t>安全电力工程</t>
    </r>
  </si>
  <si>
    <t>0805707208</t>
  </si>
  <si>
    <t>燃汽轮机发电装置</t>
  </si>
  <si>
    <t>0805707209</t>
  </si>
  <si>
    <t>循环流化床技术</t>
  </si>
  <si>
    <t>参加学校和能源与动力工程学院组织的各类科技专题报告会、讲座五次以上，提交记录和心得体会</t>
  </si>
  <si>
    <t xml:space="preserve">参加在能源与动力工程学院认定的各种课外技能培训班并取得相应证书 </t>
  </si>
  <si>
    <t>参加学校认定的，由能源与动力工程学院及各教学单位组织的拓展课程学习，并达到要求</t>
  </si>
  <si>
    <t>参加学校认定的，由各教学单位组织的专项开放项目训练，并达到要求</t>
  </si>
  <si>
    <t>参加学校认定的，由能源与动力工程学院及各教学单位组织的综合开放项目训练（如工程训练项目，工程设计、制作项目，专业调查项目等），并达到要求</t>
  </si>
  <si>
    <t>学工处/能源与动力工程学院</t>
  </si>
  <si>
    <t>0806933022</t>
  </si>
  <si>
    <r>
      <t>实</t>
    </r>
    <r>
      <rPr>
        <sz val="10"/>
        <rFont val="Times New Roman"/>
        <family val="1"/>
      </rPr>
      <t xml:space="preserve">    </t>
    </r>
    <r>
      <rPr>
        <sz val="10"/>
        <rFont val="宋体"/>
        <family val="0"/>
      </rPr>
      <t>践</t>
    </r>
    <r>
      <rPr>
        <sz val="10"/>
        <rFont val="Times New Roman"/>
        <family val="1"/>
      </rPr>
      <t xml:space="preserve">    </t>
    </r>
    <r>
      <rPr>
        <sz val="10"/>
        <rFont val="宋体"/>
        <family val="0"/>
      </rPr>
      <t>教</t>
    </r>
    <r>
      <rPr>
        <sz val="10"/>
        <rFont val="Times New Roman"/>
        <family val="1"/>
      </rPr>
      <t xml:space="preserve">    </t>
    </r>
    <r>
      <rPr>
        <sz val="10"/>
        <rFont val="宋体"/>
        <family val="0"/>
      </rPr>
      <t>学</t>
    </r>
    <r>
      <rPr>
        <sz val="10"/>
        <rFont val="Times New Roman"/>
        <family val="1"/>
      </rPr>
      <t xml:space="preserve">    </t>
    </r>
    <r>
      <rPr>
        <sz val="10"/>
        <rFont val="宋体"/>
        <family val="0"/>
      </rPr>
      <t>环</t>
    </r>
    <r>
      <rPr>
        <sz val="10"/>
        <rFont val="Times New Roman"/>
        <family val="1"/>
      </rPr>
      <t xml:space="preserve">    </t>
    </r>
    <r>
      <rPr>
        <sz val="10"/>
        <rFont val="宋体"/>
        <family val="0"/>
      </rPr>
      <t>节</t>
    </r>
  </si>
  <si>
    <t>公共基础实践</t>
  </si>
  <si>
    <t>0401950002</t>
  </si>
  <si>
    <t>军训</t>
  </si>
  <si>
    <t>0809902005</t>
  </si>
  <si>
    <t>计算机基础技能实训</t>
  </si>
  <si>
    <t>自主训练+集中考核</t>
  </si>
  <si>
    <t>小计</t>
  </si>
  <si>
    <t>实习教学</t>
  </si>
  <si>
    <t>0803933032</t>
  </si>
  <si>
    <t>金工实习B</t>
  </si>
  <si>
    <t>0806933013</t>
  </si>
  <si>
    <t>0806933016</t>
  </si>
  <si>
    <t>0805907231</t>
  </si>
  <si>
    <t>热动认识实习</t>
  </si>
  <si>
    <t>可编程控制器综合实验周</t>
  </si>
  <si>
    <t>工程训练</t>
  </si>
  <si>
    <t>0805907360</t>
  </si>
  <si>
    <t>热自毕业运行实习</t>
  </si>
  <si>
    <t>0805907237</t>
  </si>
  <si>
    <t>机炉运行集中实训</t>
  </si>
  <si>
    <t>课程设计</t>
  </si>
  <si>
    <t>C语言课程设计</t>
  </si>
  <si>
    <t>0805907352</t>
  </si>
  <si>
    <t>0805907351</t>
  </si>
  <si>
    <t>0805907349</t>
  </si>
  <si>
    <t>毕业设计</t>
  </si>
  <si>
    <t>0401950003</t>
  </si>
  <si>
    <t>毕业教育</t>
  </si>
  <si>
    <t>热自毕业设计</t>
  </si>
  <si>
    <t>综合素质课外培养学分</t>
  </si>
  <si>
    <t>教学单位考核</t>
  </si>
  <si>
    <t>实践环节总计</t>
  </si>
  <si>
    <t>注：请在关键实践环节名称前加注“★”。</t>
  </si>
  <si>
    <t>考查</t>
  </si>
  <si>
    <t>考查</t>
  </si>
  <si>
    <t>考查</t>
  </si>
  <si>
    <t>考试</t>
  </si>
  <si>
    <t>考试</t>
  </si>
  <si>
    <t>热工与机械基础模块</t>
  </si>
  <si>
    <t>电工电子基础模块</t>
  </si>
  <si>
    <t>0805507209</t>
  </si>
  <si>
    <t>0805507210</t>
  </si>
  <si>
    <t>0805907361</t>
  </si>
  <si>
    <r>
      <rPr>
        <sz val="10"/>
        <rFont val="宋体"/>
        <family val="0"/>
      </rPr>
      <t>可编程控制器课程设计</t>
    </r>
    <r>
      <rPr>
        <sz val="10"/>
        <rFont val="宋体"/>
        <family val="0"/>
      </rPr>
      <t>C</t>
    </r>
  </si>
  <si>
    <t>0805907362</t>
  </si>
  <si>
    <t>0701111005</t>
  </si>
  <si>
    <t>0701111006</t>
  </si>
  <si>
    <t>高等数学BⅡ</t>
  </si>
  <si>
    <t>0702111013</t>
  </si>
  <si>
    <t>大学物理D</t>
  </si>
  <si>
    <t>0702111020</t>
  </si>
  <si>
    <t>0702111021</t>
  </si>
  <si>
    <t>大学物理实验Ⅱ</t>
  </si>
  <si>
    <t>0805907350</t>
  </si>
  <si>
    <t>0805707244</t>
  </si>
  <si>
    <t>大型汽轮机故障诊断技术</t>
  </si>
  <si>
    <t>ZY</t>
  </si>
  <si>
    <t>考查</t>
  </si>
  <si>
    <t>电路原理实验</t>
  </si>
  <si>
    <t>模拟电子技术实验</t>
  </si>
  <si>
    <t>数字电子技术实验</t>
  </si>
  <si>
    <t>形势与政策</t>
  </si>
  <si>
    <t>每学期不少于2个讲座</t>
  </si>
  <si>
    <t>2W+36+24+90</t>
  </si>
  <si>
    <t>SJ</t>
  </si>
  <si>
    <t>0</t>
  </si>
  <si>
    <t>考查</t>
  </si>
  <si>
    <t>考试</t>
  </si>
  <si>
    <r>
      <rPr>
        <sz val="10"/>
        <rFont val="宋体"/>
        <family val="0"/>
      </rPr>
      <t>线性代数</t>
    </r>
    <r>
      <rPr>
        <sz val="10"/>
        <rFont val="Times New Roman"/>
        <family val="1"/>
      </rPr>
      <t>A</t>
    </r>
  </si>
  <si>
    <t>0401150003</t>
  </si>
  <si>
    <r>
      <rPr>
        <sz val="10"/>
        <rFont val="宋体"/>
        <family val="0"/>
      </rPr>
      <t>军事理论</t>
    </r>
  </si>
  <si>
    <t>GJ</t>
  </si>
  <si>
    <t>考查</t>
  </si>
  <si>
    <t>与军训结合进行</t>
  </si>
  <si>
    <t>0401950002</t>
  </si>
  <si>
    <r>
      <rPr>
        <sz val="10"/>
        <rFont val="宋体"/>
        <family val="0"/>
      </rPr>
      <t>军训</t>
    </r>
  </si>
  <si>
    <t>SJ</t>
  </si>
  <si>
    <r>
      <t>2</t>
    </r>
    <r>
      <rPr>
        <sz val="10"/>
        <rFont val="宋体"/>
        <family val="0"/>
      </rPr>
      <t>周</t>
    </r>
  </si>
  <si>
    <t>高等数学BⅠ</t>
  </si>
  <si>
    <t>GJ</t>
  </si>
  <si>
    <t>考试</t>
  </si>
  <si>
    <t>0701111011</t>
  </si>
  <si>
    <r>
      <rPr>
        <sz val="10"/>
        <rFont val="宋体"/>
        <family val="0"/>
      </rPr>
      <t>概率论与数理统计</t>
    </r>
    <r>
      <rPr>
        <sz val="10"/>
        <rFont val="Times New Roman"/>
        <family val="1"/>
      </rPr>
      <t>A</t>
    </r>
  </si>
  <si>
    <t>0701111014</t>
  </si>
  <si>
    <t>GJ</t>
  </si>
  <si>
    <t>考试</t>
  </si>
  <si>
    <t>大学物理实验Ⅰ</t>
  </si>
  <si>
    <t>考查</t>
  </si>
  <si>
    <t>环境工程概论</t>
  </si>
  <si>
    <t>0805507301</t>
  </si>
  <si>
    <t>热工保护与顺序控制A</t>
  </si>
  <si>
    <t>ZY</t>
  </si>
  <si>
    <t>0805907237</t>
  </si>
  <si>
    <t>机炉运行集中实训</t>
  </si>
  <si>
    <r>
      <t>2</t>
    </r>
    <r>
      <rPr>
        <sz val="10"/>
        <rFont val="宋体"/>
        <family val="0"/>
      </rPr>
      <t>周</t>
    </r>
  </si>
  <si>
    <t>0805307302</t>
  </si>
  <si>
    <t>★热工测量技术A</t>
  </si>
  <si>
    <t>ZJ</t>
  </si>
  <si>
    <r>
      <rPr>
        <sz val="10"/>
        <rFont val="宋体"/>
        <family val="0"/>
      </rPr>
      <t>专业导论</t>
    </r>
  </si>
  <si>
    <r>
      <rPr>
        <sz val="10"/>
        <rFont val="宋体"/>
        <family val="0"/>
      </rPr>
      <t>静电除尘与气力输灰</t>
    </r>
  </si>
  <si>
    <r>
      <rPr>
        <sz val="10"/>
        <rFont val="宋体"/>
        <family val="0"/>
      </rPr>
      <t>核能发电原理</t>
    </r>
  </si>
  <si>
    <r>
      <rPr>
        <sz val="10"/>
        <rFont val="宋体"/>
        <family val="0"/>
      </rPr>
      <t>智能控制基础</t>
    </r>
  </si>
  <si>
    <r>
      <t>MATLAB</t>
    </r>
    <r>
      <rPr>
        <sz val="10"/>
        <rFont val="宋体"/>
        <family val="0"/>
      </rPr>
      <t>语言</t>
    </r>
  </si>
  <si>
    <t>ZY</t>
  </si>
  <si>
    <t>0805707210</t>
  </si>
  <si>
    <t>0805607312</t>
  </si>
  <si>
    <r>
      <rPr>
        <sz val="10"/>
        <rFont val="宋体"/>
        <family val="0"/>
      </rPr>
      <t>炉膛安全监控系统</t>
    </r>
  </si>
  <si>
    <t>0805707246</t>
  </si>
  <si>
    <t>0805607307</t>
  </si>
  <si>
    <t>0806407301</t>
  </si>
  <si>
    <r>
      <rPr>
        <sz val="10"/>
        <rFont val="宋体"/>
        <family val="0"/>
      </rPr>
      <t>★热自毕业设计</t>
    </r>
  </si>
  <si>
    <r>
      <t>16</t>
    </r>
    <r>
      <rPr>
        <sz val="10"/>
        <rFont val="宋体"/>
        <family val="0"/>
      </rPr>
      <t>周</t>
    </r>
  </si>
  <si>
    <r>
      <rPr>
        <sz val="10"/>
        <rFont val="宋体"/>
        <family val="0"/>
      </rPr>
      <t>必修</t>
    </r>
  </si>
  <si>
    <t>0806302001</t>
  </si>
  <si>
    <r>
      <rPr>
        <sz val="10"/>
        <rFont val="宋体"/>
        <family val="0"/>
      </rPr>
      <t>程序设计语言</t>
    </r>
    <r>
      <rPr>
        <sz val="10"/>
        <rFont val="Times New Roman"/>
        <family val="1"/>
      </rPr>
      <t>-C</t>
    </r>
  </si>
  <si>
    <t>ZJ</t>
  </si>
  <si>
    <t>0806302004</t>
  </si>
  <si>
    <r>
      <t>C</t>
    </r>
    <r>
      <rPr>
        <sz val="10"/>
        <rFont val="宋体"/>
        <family val="0"/>
      </rPr>
      <t>语言课程设计</t>
    </r>
  </si>
  <si>
    <r>
      <t>1</t>
    </r>
    <r>
      <rPr>
        <sz val="10"/>
        <rFont val="宋体"/>
        <family val="0"/>
      </rPr>
      <t>周</t>
    </r>
  </si>
  <si>
    <t>0806507304</t>
  </si>
  <si>
    <r>
      <rPr>
        <sz val="10"/>
        <rFont val="宋体"/>
        <family val="0"/>
      </rPr>
      <t>★计算机控制系统</t>
    </r>
  </si>
  <si>
    <t>0805907349</t>
  </si>
  <si>
    <r>
      <rPr>
        <sz val="10"/>
        <rFont val="宋体"/>
        <family val="0"/>
      </rPr>
      <t>★计算机控制系统课程设计</t>
    </r>
  </si>
  <si>
    <r>
      <t>2</t>
    </r>
    <r>
      <rPr>
        <sz val="10"/>
        <rFont val="宋体"/>
        <family val="0"/>
      </rPr>
      <t>周</t>
    </r>
  </si>
  <si>
    <t>0805907359</t>
  </si>
  <si>
    <t>可编程控制器C</t>
  </si>
  <si>
    <t>0805907361</t>
  </si>
  <si>
    <t>可编程控制器综合实验周</t>
  </si>
  <si>
    <t>0805907362</t>
  </si>
  <si>
    <t>可编程控制器课程设计C</t>
  </si>
  <si>
    <r>
      <rPr>
        <sz val="10"/>
        <rFont val="宋体"/>
        <family val="0"/>
      </rPr>
      <t>计算机技术及应用模块必修小计</t>
    </r>
  </si>
  <si>
    <r>
      <rPr>
        <sz val="10"/>
        <rFont val="宋体"/>
        <family val="0"/>
      </rPr>
      <t>选修</t>
    </r>
  </si>
  <si>
    <r>
      <t>单片机原理及应用</t>
    </r>
    <r>
      <rPr>
        <sz val="10"/>
        <rFont val="Times New Roman"/>
        <family val="1"/>
      </rPr>
      <t>B</t>
    </r>
  </si>
  <si>
    <t>计算机基础技能实训</t>
  </si>
  <si>
    <t>GJ</t>
  </si>
  <si>
    <t>0702111020</t>
  </si>
  <si>
    <t>0702111021</t>
  </si>
  <si>
    <t>3W+20+6</t>
  </si>
  <si>
    <t>6W</t>
  </si>
  <si>
    <t>6W+26</t>
  </si>
  <si>
    <t>31W+278</t>
  </si>
  <si>
    <t>0402112003
0402112006</t>
  </si>
  <si>
    <r>
      <rPr>
        <sz val="10"/>
        <rFont val="宋体"/>
        <family val="0"/>
      </rPr>
      <t>自主训练</t>
    </r>
    <r>
      <rPr>
        <sz val="10"/>
        <rFont val="Times New Roman"/>
        <family val="1"/>
      </rPr>
      <t>+</t>
    </r>
    <r>
      <rPr>
        <sz val="10"/>
        <rFont val="宋体"/>
        <family val="0"/>
      </rPr>
      <t>集中考核</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</si>
</sst>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0.0%"/>
    <numFmt numFmtId="188" formatCode="0.0_ "/>
    <numFmt numFmtId="189" formatCode="0.0_);[Red]\(0.0\)"/>
    <numFmt numFmtId="190" formatCode="0_ "/>
    <numFmt numFmtId="191" formatCode="&quot;Yes&quot;;&quot;Yes&quot;;&quot;No&quot;"/>
    <numFmt numFmtId="192" formatCode="&quot;True&quot;;&quot;True&quot;;&quot;False&quot;"/>
    <numFmt numFmtId="193" formatCode="&quot;On&quot;;&quot;On&quot;;&quot;Off&quot;"/>
    <numFmt numFmtId="194" formatCode="[$€-2]\ #,##0.00_);[Red]\([$€-2]\ #,##0.00\)"/>
    <numFmt numFmtId="195" formatCode="0_);[Red]\(0\)"/>
    <numFmt numFmtId="196" formatCode="0.00_ "/>
  </numFmts>
  <fonts count="42">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4"/>
      <name val="黑体"/>
      <family val="0"/>
    </font>
    <font>
      <sz val="10"/>
      <name val="宋体"/>
      <family val="0"/>
    </font>
    <font>
      <sz val="11"/>
      <name val="宋体"/>
      <family val="0"/>
    </font>
    <font>
      <sz val="10"/>
      <name val="Times New Roman"/>
      <family val="1"/>
    </font>
    <font>
      <sz val="9"/>
      <name val="Times New Roman"/>
      <family val="1"/>
    </font>
    <font>
      <sz val="12"/>
      <name val="Times New Roman"/>
      <family val="1"/>
    </font>
    <font>
      <sz val="10.5"/>
      <name val="Times New Roman"/>
      <family val="1"/>
    </font>
    <font>
      <sz val="12"/>
      <name val="黑体"/>
      <family val="0"/>
    </font>
    <font>
      <sz val="14"/>
      <name val="Times New Roman"/>
      <family val="1"/>
    </font>
    <font>
      <sz val="16"/>
      <name val="黑体"/>
      <family val="0"/>
    </font>
    <font>
      <b/>
      <sz val="10"/>
      <name val="宋体"/>
      <family val="0"/>
    </font>
    <font>
      <sz val="11"/>
      <name val="Times New Roman"/>
      <family val="1"/>
    </font>
    <font>
      <b/>
      <sz val="16"/>
      <color indexed="8"/>
      <name val="宋体"/>
      <family val="0"/>
    </font>
    <font>
      <sz val="10"/>
      <color indexed="8"/>
      <name val="宋体"/>
      <family val="0"/>
    </font>
    <font>
      <sz val="9"/>
      <name val="Arial"/>
      <family val="2"/>
    </font>
    <font>
      <b/>
      <sz val="10"/>
      <color indexed="8"/>
      <name val="宋体"/>
      <family val="0"/>
    </font>
    <font>
      <sz val="10"/>
      <color indexed="10"/>
      <name val="宋体"/>
      <family val="0"/>
    </font>
    <font>
      <sz val="10"/>
      <color indexed="10"/>
      <name val="Times New Roman"/>
      <family val="1"/>
    </font>
    <font>
      <sz val="8"/>
      <name val="Times New Roman"/>
      <family val="1"/>
    </font>
    <font>
      <sz val="8"/>
      <name val="宋体"/>
      <family val="0"/>
    </font>
    <font>
      <sz val="10"/>
      <color indexed="3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hair"/>
      <right style="hair"/>
      <top style="hair"/>
      <bottom style="hair"/>
    </border>
    <border>
      <left>
        <color indexed="63"/>
      </left>
      <right style="hair"/>
      <top style="hair"/>
      <bottom style="hair"/>
    </border>
    <border>
      <left style="hair"/>
      <right>
        <color indexed="63"/>
      </right>
      <top style="hair"/>
      <bottom style="hair"/>
    </border>
    <border>
      <left style="hair"/>
      <right style="medium"/>
      <top style="hair"/>
      <bottom style="hair"/>
    </border>
    <border>
      <left style="medium"/>
      <right style="hair"/>
      <top style="hair"/>
      <bottom style="hair"/>
    </border>
    <border>
      <left style="hair"/>
      <right style="medium"/>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medium"/>
      <right style="hair"/>
      <top style="hair"/>
      <bottom>
        <color indexed="63"/>
      </bottom>
    </border>
    <border>
      <left style="hair"/>
      <right style="hair"/>
      <top style="medium"/>
      <bottom style="hair"/>
    </border>
    <border>
      <left style="hair"/>
      <right style="medium"/>
      <top style="medium"/>
      <bottom style="hair"/>
    </border>
    <border>
      <left>
        <color indexed="63"/>
      </left>
      <right style="hair"/>
      <top style="medium"/>
      <bottom style="hair"/>
    </border>
    <border>
      <left style="hair"/>
      <right>
        <color indexed="63"/>
      </right>
      <top style="medium"/>
      <bottom style="hair"/>
    </border>
    <border>
      <left style="medium"/>
      <right style="hair"/>
      <top style="medium"/>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hair"/>
      <top style="medium"/>
      <bottom style="medium"/>
    </border>
    <border>
      <left style="hair"/>
      <right>
        <color indexed="63"/>
      </right>
      <top style="medium"/>
      <bottom style="mediu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color indexed="63"/>
      </right>
      <top>
        <color indexed="63"/>
      </top>
      <bottom style="hair"/>
    </border>
    <border>
      <left>
        <color indexed="63"/>
      </left>
      <right>
        <color indexed="63"/>
      </right>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hair"/>
    </border>
    <border>
      <left style="hair"/>
      <right style="hair"/>
      <top>
        <color indexed="63"/>
      </top>
      <bottom style="hair"/>
    </border>
    <border>
      <left>
        <color indexed="63"/>
      </left>
      <right>
        <color indexed="63"/>
      </right>
      <top style="thin"/>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style="hair"/>
    </border>
    <border>
      <left style="hair"/>
      <right style="hair"/>
      <top style="medium"/>
      <bottom>
        <color indexed="63"/>
      </bottom>
    </border>
    <border>
      <left style="hair"/>
      <right style="medium"/>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hair"/>
      <right style="hair"/>
      <top style="hair"/>
      <bottom style="thin"/>
    </border>
    <border>
      <left style="hair"/>
      <right style="hair"/>
      <top style="thin"/>
      <bottom style="thin"/>
    </border>
    <border>
      <left style="hair"/>
      <right>
        <color indexed="63"/>
      </right>
      <top style="hair"/>
      <bottom style="thin"/>
    </border>
    <border>
      <left style="hair"/>
      <right>
        <color indexed="63"/>
      </right>
      <top style="thin"/>
      <bottom style="thin"/>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style="hair"/>
      <right>
        <color indexed="63"/>
      </right>
      <top>
        <color indexed="63"/>
      </top>
      <bottom style="thin"/>
    </border>
    <border>
      <left style="hair"/>
      <right style="hair"/>
      <top style="thin"/>
      <bottom style="hair"/>
    </border>
    <border>
      <left style="medium"/>
      <right style="medium"/>
      <top style="hair"/>
      <bottom style="mediu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459">
    <xf numFmtId="0" fontId="0" fillId="0" borderId="0" xfId="0" applyAlignment="1">
      <alignment vertical="center"/>
    </xf>
    <xf numFmtId="49" fontId="26" fillId="0" borderId="0" xfId="40" applyNumberFormat="1" applyFont="1" applyAlignment="1">
      <alignment horizontal="center" vertical="center"/>
      <protection/>
    </xf>
    <xf numFmtId="0" fontId="0" fillId="0" borderId="0" xfId="41">
      <alignment/>
      <protection/>
    </xf>
    <xf numFmtId="187" fontId="0" fillId="0" borderId="0" xfId="41" applyNumberFormat="1" applyAlignment="1">
      <alignment horizontal="center"/>
      <protection/>
    </xf>
    <xf numFmtId="0" fontId="0" fillId="0" borderId="0" xfId="41" applyAlignment="1">
      <alignment horizontal="center"/>
      <protection/>
    </xf>
    <xf numFmtId="0" fontId="31" fillId="0" borderId="10" xfId="0" applyFont="1" applyBorder="1" applyAlignment="1">
      <alignment vertical="center" wrapText="1"/>
    </xf>
    <xf numFmtId="0" fontId="31" fillId="0" borderId="10" xfId="0" applyFont="1" applyBorder="1" applyAlignment="1">
      <alignment horizontal="center" vertical="center"/>
    </xf>
    <xf numFmtId="0" fontId="31" fillId="0" borderId="10" xfId="0" applyFont="1" applyBorder="1" applyAlignment="1">
      <alignment horizontal="center" vertical="center" wrapText="1"/>
    </xf>
    <xf numFmtId="0" fontId="22" fillId="0" borderId="10" xfId="0" applyFont="1" applyBorder="1" applyAlignment="1" quotePrefix="1">
      <alignment horizontal="left" vertical="center"/>
    </xf>
    <xf numFmtId="0" fontId="22" fillId="0" borderId="10" xfId="0" applyFont="1" applyBorder="1" applyAlignment="1">
      <alignment horizontal="center" vertical="center"/>
    </xf>
    <xf numFmtId="0" fontId="22" fillId="0" borderId="10" xfId="0" applyFont="1" applyBorder="1" applyAlignment="1" quotePrefix="1">
      <alignment horizontal="center" vertical="center"/>
    </xf>
    <xf numFmtId="0" fontId="22" fillId="0" borderId="10" xfId="0" applyFont="1" applyBorder="1" applyAlignment="1">
      <alignment horizontal="left" vertical="center"/>
    </xf>
    <xf numFmtId="0" fontId="0" fillId="0" borderId="0" xfId="0"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35" fillId="24" borderId="11" xfId="0" applyFont="1" applyFill="1" applyBorder="1" applyAlignment="1">
      <alignment horizontal="center" vertical="center" wrapText="1"/>
    </xf>
    <xf numFmtId="0" fontId="35" fillId="24" borderId="12" xfId="0" applyFont="1" applyFill="1" applyBorder="1" applyAlignment="1">
      <alignment horizontal="center" vertical="center" wrapText="1"/>
    </xf>
    <xf numFmtId="187" fontId="35" fillId="24" borderId="11" xfId="0" applyNumberFormat="1" applyFont="1" applyFill="1" applyBorder="1" applyAlignment="1">
      <alignment horizontal="center" vertical="center" wrapText="1"/>
    </xf>
    <xf numFmtId="0" fontId="27" fillId="24" borderId="11" xfId="0" applyFont="1" applyFill="1" applyBorder="1" applyAlignment="1">
      <alignment horizontal="center" vertical="center" wrapText="1"/>
    </xf>
    <xf numFmtId="187" fontId="35" fillId="24" borderId="13" xfId="0" applyNumberFormat="1" applyFont="1" applyFill="1" applyBorder="1" applyAlignment="1">
      <alignment horizontal="center" vertical="center" wrapText="1"/>
    </xf>
    <xf numFmtId="187" fontId="35" fillId="24" borderId="14" xfId="0" applyNumberFormat="1" applyFont="1" applyFill="1" applyBorder="1" applyAlignment="1">
      <alignment horizontal="center" vertical="center" wrapText="1"/>
    </xf>
    <xf numFmtId="0" fontId="35" fillId="24" borderId="15"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35" fillId="24" borderId="21" xfId="0" applyFont="1" applyFill="1" applyBorder="1" applyAlignment="1">
      <alignment horizontal="center" vertical="center" wrapText="1"/>
    </xf>
    <xf numFmtId="187" fontId="35" fillId="24" borderId="22" xfId="0" applyNumberFormat="1" applyFont="1" applyFill="1" applyBorder="1" applyAlignment="1">
      <alignment horizontal="center" vertical="center" wrapText="1"/>
    </xf>
    <xf numFmtId="0" fontId="35" fillId="24" borderId="23" xfId="0" applyFont="1" applyFill="1" applyBorder="1" applyAlignment="1">
      <alignment horizontal="center" vertical="center" wrapText="1"/>
    </xf>
    <xf numFmtId="187" fontId="35" fillId="24" borderId="21" xfId="0" applyNumberFormat="1" applyFont="1" applyFill="1" applyBorder="1" applyAlignment="1">
      <alignment horizontal="center" vertical="center" wrapText="1"/>
    </xf>
    <xf numFmtId="187" fontId="35" fillId="24" borderId="24" xfId="0" applyNumberFormat="1" applyFont="1" applyFill="1" applyBorder="1" applyAlignment="1">
      <alignment horizontal="center" vertical="center" wrapText="1"/>
    </xf>
    <xf numFmtId="0" fontId="35" fillId="24" borderId="25" xfId="0" applyFont="1" applyFill="1" applyBorder="1" applyAlignment="1">
      <alignment horizontal="center" vertical="center" wrapText="1"/>
    </xf>
    <xf numFmtId="0" fontId="35" fillId="24" borderId="18" xfId="0" applyFont="1" applyFill="1" applyBorder="1" applyAlignment="1">
      <alignment horizontal="center" vertical="center" wrapText="1"/>
    </xf>
    <xf numFmtId="187" fontId="35" fillId="24" borderId="16" xfId="0" applyNumberFormat="1" applyFont="1" applyFill="1" applyBorder="1" applyAlignment="1">
      <alignment horizontal="center" vertical="center" wrapText="1"/>
    </xf>
    <xf numFmtId="0" fontId="35" fillId="24" borderId="17" xfId="0" applyFont="1" applyFill="1" applyBorder="1" applyAlignment="1">
      <alignment horizontal="center" vertical="center" wrapText="1"/>
    </xf>
    <xf numFmtId="187" fontId="35" fillId="24" borderId="18" xfId="0" applyNumberFormat="1" applyFont="1" applyFill="1" applyBorder="1" applyAlignment="1">
      <alignment horizontal="center" vertical="center" wrapText="1"/>
    </xf>
    <xf numFmtId="187" fontId="35" fillId="24" borderId="19" xfId="0" applyNumberFormat="1" applyFont="1" applyFill="1" applyBorder="1" applyAlignment="1">
      <alignment horizontal="center" vertical="center" wrapText="1"/>
    </xf>
    <xf numFmtId="0" fontId="35" fillId="24" borderId="20" xfId="0" applyFont="1" applyFill="1" applyBorder="1" applyAlignment="1">
      <alignment horizontal="center" vertical="center" wrapText="1"/>
    </xf>
    <xf numFmtId="0" fontId="27" fillId="24" borderId="18" xfId="0" applyFont="1" applyFill="1" applyBorder="1" applyAlignment="1">
      <alignment horizontal="center" vertical="center" wrapText="1"/>
    </xf>
    <xf numFmtId="0" fontId="35" fillId="24" borderId="26" xfId="0" applyFont="1" applyFill="1" applyBorder="1" applyAlignment="1">
      <alignment horizontal="center" vertical="center" wrapText="1"/>
    </xf>
    <xf numFmtId="0" fontId="35" fillId="24" borderId="27" xfId="0" applyFont="1" applyFill="1" applyBorder="1" applyAlignment="1">
      <alignment horizontal="center" vertical="center" wrapText="1"/>
    </xf>
    <xf numFmtId="187" fontId="35" fillId="24" borderId="28" xfId="0" applyNumberFormat="1" applyFont="1" applyFill="1" applyBorder="1" applyAlignment="1">
      <alignment horizontal="center" vertical="center" wrapText="1"/>
    </xf>
    <xf numFmtId="0" fontId="35" fillId="24" borderId="29" xfId="0" applyFont="1" applyFill="1" applyBorder="1" applyAlignment="1">
      <alignment horizontal="center" vertical="center" wrapText="1"/>
    </xf>
    <xf numFmtId="187" fontId="35" fillId="24" borderId="27" xfId="0" applyNumberFormat="1" applyFont="1" applyFill="1" applyBorder="1" applyAlignment="1">
      <alignment horizontal="center" vertical="center" wrapText="1"/>
    </xf>
    <xf numFmtId="187" fontId="35" fillId="24" borderId="30" xfId="0" applyNumberFormat="1" applyFont="1" applyFill="1" applyBorder="1" applyAlignment="1">
      <alignment horizontal="center" vertical="center" wrapText="1"/>
    </xf>
    <xf numFmtId="0" fontId="20" fillId="24" borderId="31" xfId="0" applyFont="1" applyFill="1" applyBorder="1" applyAlignment="1">
      <alignment horizontal="center" vertical="center" wrapText="1"/>
    </xf>
    <xf numFmtId="0" fontId="20" fillId="24" borderId="32" xfId="0" applyFont="1" applyFill="1" applyBorder="1" applyAlignment="1">
      <alignment horizontal="center" vertical="center" wrapText="1"/>
    </xf>
    <xf numFmtId="0" fontId="20" fillId="24" borderId="33" xfId="0" applyFont="1" applyFill="1" applyBorder="1" applyAlignment="1">
      <alignment horizontal="center" vertical="center" wrapText="1"/>
    </xf>
    <xf numFmtId="0" fontId="35" fillId="24" borderId="34" xfId="0" applyFont="1" applyFill="1" applyBorder="1" applyAlignment="1">
      <alignment horizontal="center" vertical="center" wrapText="1"/>
    </xf>
    <xf numFmtId="0" fontId="22" fillId="0" borderId="10" xfId="0" applyFont="1" applyBorder="1" applyAlignment="1" quotePrefix="1">
      <alignment horizontal="left" vertical="center" wrapText="1"/>
    </xf>
    <xf numFmtId="0" fontId="1" fillId="0" borderId="0" xfId="43">
      <alignment vertical="center"/>
      <protection/>
    </xf>
    <xf numFmtId="0" fontId="1" fillId="0" borderId="0" xfId="43" applyAlignment="1">
      <alignment horizontal="center" vertical="center"/>
      <protection/>
    </xf>
    <xf numFmtId="0" fontId="34" fillId="0" borderId="0" xfId="43" applyFont="1" applyBorder="1">
      <alignment vertical="center"/>
      <protection/>
    </xf>
    <xf numFmtId="0" fontId="34" fillId="0" borderId="0" xfId="43" applyFont="1" applyBorder="1" applyAlignment="1">
      <alignment horizontal="center" vertical="center"/>
      <protection/>
    </xf>
    <xf numFmtId="0" fontId="1" fillId="0" borderId="0" xfId="43" applyBorder="1">
      <alignment vertical="center"/>
      <protection/>
    </xf>
    <xf numFmtId="0" fontId="36" fillId="0" borderId="11" xfId="43" applyFont="1" applyBorder="1" applyAlignment="1">
      <alignment horizontal="center" vertical="center"/>
      <protection/>
    </xf>
    <xf numFmtId="0" fontId="36" fillId="0" borderId="35" xfId="43" applyFont="1" applyBorder="1" applyAlignment="1">
      <alignment horizontal="center" vertical="center"/>
      <protection/>
    </xf>
    <xf numFmtId="0" fontId="36" fillId="0" borderId="11" xfId="43" applyFont="1" applyBorder="1" applyAlignment="1">
      <alignment horizontal="center" vertical="center" wrapText="1"/>
      <protection/>
    </xf>
    <xf numFmtId="0" fontId="34" fillId="0" borderId="11" xfId="43" applyFont="1" applyBorder="1" applyAlignment="1">
      <alignment vertical="center" wrapText="1"/>
      <protection/>
    </xf>
    <xf numFmtId="0" fontId="34" fillId="0" borderId="12" xfId="43" applyFont="1" applyBorder="1">
      <alignment vertical="center"/>
      <protection/>
    </xf>
    <xf numFmtId="0" fontId="36" fillId="0" borderId="18" xfId="43" applyFont="1" applyBorder="1" applyAlignment="1">
      <alignment horizontal="center" vertical="center"/>
      <protection/>
    </xf>
    <xf numFmtId="0" fontId="36" fillId="0" borderId="36" xfId="43" applyFont="1" applyBorder="1" applyAlignment="1">
      <alignment horizontal="center" vertical="center" wrapText="1"/>
      <protection/>
    </xf>
    <xf numFmtId="0" fontId="36" fillId="0" borderId="17" xfId="43" applyFont="1" applyBorder="1" applyAlignment="1">
      <alignment horizontal="center" vertical="center"/>
      <protection/>
    </xf>
    <xf numFmtId="0" fontId="34" fillId="0" borderId="37" xfId="43" applyFont="1" applyBorder="1" applyAlignment="1">
      <alignment vertical="center" wrapText="1"/>
      <protection/>
    </xf>
    <xf numFmtId="0" fontId="34" fillId="0" borderId="38" xfId="43" applyFont="1" applyBorder="1">
      <alignment vertical="center"/>
      <protection/>
    </xf>
    <xf numFmtId="0" fontId="34" fillId="0" borderId="12" xfId="43" applyFont="1" applyBorder="1" applyAlignment="1">
      <alignment horizontal="center" vertical="center"/>
      <protection/>
    </xf>
    <xf numFmtId="0" fontId="34" fillId="0" borderId="39" xfId="43" applyFont="1" applyBorder="1" applyAlignment="1">
      <alignment horizontal="center" vertical="center"/>
      <protection/>
    </xf>
    <xf numFmtId="0" fontId="36" fillId="0" borderId="0" xfId="43" applyFont="1" applyBorder="1" applyAlignment="1">
      <alignment horizontal="center" vertical="center" wrapText="1"/>
      <protection/>
    </xf>
    <xf numFmtId="0" fontId="34" fillId="0" borderId="40" xfId="43" applyFont="1" applyBorder="1" applyAlignment="1">
      <alignment vertical="center" wrapText="1"/>
      <protection/>
    </xf>
    <xf numFmtId="0" fontId="34" fillId="0" borderId="13" xfId="43" applyFont="1" applyBorder="1" applyAlignment="1">
      <alignment horizontal="center" vertical="center"/>
      <protection/>
    </xf>
    <xf numFmtId="0" fontId="34" fillId="0" borderId="39" xfId="43" applyFont="1" applyBorder="1" applyAlignment="1">
      <alignment horizontal="center" vertical="center" wrapText="1"/>
      <protection/>
    </xf>
    <xf numFmtId="0" fontId="34" fillId="0" borderId="0" xfId="43" applyFont="1" applyBorder="1" applyAlignment="1">
      <alignment horizontal="center" vertical="center" wrapText="1"/>
      <protection/>
    </xf>
    <xf numFmtId="0" fontId="34" fillId="0" borderId="36" xfId="43" applyFont="1" applyBorder="1" applyAlignment="1">
      <alignment horizontal="center" vertical="center" wrapText="1"/>
      <protection/>
    </xf>
    <xf numFmtId="0" fontId="34" fillId="0" borderId="18" xfId="43" applyFont="1" applyBorder="1" applyAlignment="1">
      <alignment vertical="center" wrapText="1"/>
      <protection/>
    </xf>
    <xf numFmtId="0" fontId="34" fillId="0" borderId="17" xfId="43" applyFont="1" applyBorder="1">
      <alignment vertical="center"/>
      <protection/>
    </xf>
    <xf numFmtId="0" fontId="34" fillId="0" borderId="41" xfId="43" applyFont="1" applyBorder="1" applyAlignment="1">
      <alignment horizontal="center" vertical="center"/>
      <protection/>
    </xf>
    <xf numFmtId="0" fontId="34" fillId="0" borderId="35" xfId="43" applyFont="1" applyBorder="1" applyAlignment="1">
      <alignment horizontal="center" vertical="center"/>
      <protection/>
    </xf>
    <xf numFmtId="0" fontId="36" fillId="0" borderId="18" xfId="43" applyFont="1" applyBorder="1" applyAlignment="1">
      <alignment vertical="center" wrapText="1"/>
      <protection/>
    </xf>
    <xf numFmtId="0" fontId="34" fillId="0" borderId="13" xfId="43" applyFont="1" applyBorder="1" applyAlignment="1">
      <alignment horizontal="center" vertical="center" wrapText="1"/>
      <protection/>
    </xf>
    <xf numFmtId="0" fontId="34" fillId="0" borderId="19" xfId="43" applyFont="1" applyBorder="1" applyAlignment="1">
      <alignment horizontal="center" vertical="center" wrapText="1"/>
      <protection/>
    </xf>
    <xf numFmtId="0" fontId="34" fillId="0" borderId="17" xfId="43" applyFont="1" applyBorder="1" applyAlignment="1">
      <alignment horizontal="center" vertical="center"/>
      <protection/>
    </xf>
    <xf numFmtId="0" fontId="34" fillId="0" borderId="42" xfId="43" applyFont="1" applyBorder="1" applyAlignment="1">
      <alignment horizontal="center" vertical="center" wrapText="1"/>
      <protection/>
    </xf>
    <xf numFmtId="0" fontId="34" fillId="0" borderId="43" xfId="43" applyFont="1" applyBorder="1" applyAlignment="1">
      <alignment horizontal="center" vertical="center" wrapText="1"/>
      <protection/>
    </xf>
    <xf numFmtId="0" fontId="34" fillId="0" borderId="38" xfId="43" applyFont="1" applyBorder="1" applyAlignment="1">
      <alignment horizontal="center" vertical="center"/>
      <protection/>
    </xf>
    <xf numFmtId="0" fontId="34" fillId="0" borderId="11" xfId="43" applyFont="1" applyBorder="1">
      <alignment vertical="center"/>
      <protection/>
    </xf>
    <xf numFmtId="0" fontId="34" fillId="0" borderId="12" xfId="43" applyFont="1" applyBorder="1" applyAlignment="1">
      <alignment horizontal="center" vertical="center" wrapText="1"/>
      <protection/>
    </xf>
    <xf numFmtId="0" fontId="36" fillId="0" borderId="0" xfId="0" applyFont="1" applyBorder="1" applyAlignment="1">
      <alignment vertical="top"/>
    </xf>
    <xf numFmtId="0" fontId="0" fillId="0" borderId="0" xfId="40" applyFill="1" applyAlignment="1" applyProtection="1">
      <alignment horizontal="left" vertical="center"/>
      <protection locked="0"/>
    </xf>
    <xf numFmtId="0" fontId="0" fillId="0" borderId="0" xfId="40" applyNumberFormat="1" applyFill="1" applyAlignment="1" applyProtection="1">
      <alignment horizontal="center" vertical="center"/>
      <protection locked="0"/>
    </xf>
    <xf numFmtId="0" fontId="0" fillId="0" borderId="0" xfId="40" applyFill="1" applyAlignment="1" applyProtection="1">
      <alignment horizontal="center" vertical="center"/>
      <protection locked="0"/>
    </xf>
    <xf numFmtId="0" fontId="0" fillId="0" borderId="0" xfId="40" applyFill="1" applyProtection="1">
      <alignment/>
      <protection locked="0"/>
    </xf>
    <xf numFmtId="49" fontId="24" fillId="0" borderId="12" xfId="42" applyNumberFormat="1" applyFont="1" applyFill="1" applyBorder="1" applyAlignment="1" applyProtection="1">
      <alignment horizontal="center" vertical="center" wrapText="1"/>
      <protection locked="0"/>
    </xf>
    <xf numFmtId="195" fontId="24" fillId="0" borderId="11" xfId="40" applyNumberFormat="1" applyFont="1" applyFill="1" applyBorder="1" applyAlignment="1" applyProtection="1">
      <alignment horizontal="center" vertical="center"/>
      <protection locked="0"/>
    </xf>
    <xf numFmtId="195" fontId="24" fillId="0" borderId="11" xfId="40" applyNumberFormat="1"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center" wrapText="1"/>
      <protection locked="0"/>
    </xf>
    <xf numFmtId="49" fontId="26" fillId="0" borderId="0" xfId="40" applyNumberFormat="1" applyFont="1" applyFill="1" applyAlignment="1" applyProtection="1">
      <alignment horizontal="center" vertical="center"/>
      <protection locked="0"/>
    </xf>
    <xf numFmtId="0" fontId="21" fillId="0" borderId="0" xfId="40" applyFont="1" applyFill="1" applyBorder="1" applyAlignment="1" applyProtection="1">
      <alignment horizontal="center" vertical="center"/>
      <protection/>
    </xf>
    <xf numFmtId="0" fontId="0" fillId="0" borderId="0" xfId="40" applyFill="1" applyProtection="1">
      <alignment/>
      <protection/>
    </xf>
    <xf numFmtId="0" fontId="24" fillId="0" borderId="11" xfId="40" applyFont="1" applyFill="1" applyBorder="1" applyAlignment="1" applyProtection="1">
      <alignment horizontal="center" vertical="center" wrapText="1"/>
      <protection/>
    </xf>
    <xf numFmtId="0" fontId="0" fillId="0" borderId="0" xfId="40" applyFill="1" applyAlignment="1" applyProtection="1">
      <alignment horizontal="left" vertical="center"/>
      <protection/>
    </xf>
    <xf numFmtId="0" fontId="0" fillId="0" borderId="0" xfId="40" applyNumberFormat="1" applyFill="1" applyAlignment="1" applyProtection="1">
      <alignment horizontal="center" vertical="center"/>
      <protection/>
    </xf>
    <xf numFmtId="0" fontId="0" fillId="0" borderId="0" xfId="40" applyFill="1" applyAlignment="1" applyProtection="1">
      <alignment horizontal="center" vertical="center"/>
      <protection/>
    </xf>
    <xf numFmtId="49" fontId="24" fillId="0" borderId="11" xfId="0" applyNumberFormat="1" applyFont="1" applyFill="1" applyBorder="1" applyAlignment="1">
      <alignment horizontal="center" vertical="center" wrapText="1"/>
    </xf>
    <xf numFmtId="0" fontId="0" fillId="0" borderId="0" xfId="40" applyFont="1" applyAlignment="1">
      <alignment horizontal="left" vertical="center"/>
      <protection/>
    </xf>
    <xf numFmtId="0" fontId="0" fillId="0" borderId="0" xfId="40" applyFont="1" applyAlignment="1">
      <alignment horizontal="center" vertical="center"/>
      <protection/>
    </xf>
    <xf numFmtId="0" fontId="0" fillId="0" borderId="0" xfId="40" applyFont="1">
      <alignment/>
      <protection/>
    </xf>
    <xf numFmtId="0" fontId="22" fillId="0" borderId="11" xfId="40" applyFont="1" applyBorder="1" applyAlignment="1">
      <alignment horizontal="center" vertical="center" wrapText="1"/>
      <protection/>
    </xf>
    <xf numFmtId="0" fontId="23" fillId="0" borderId="0" xfId="40" applyFont="1" applyAlignment="1">
      <alignment horizontal="center" vertical="center"/>
      <protection/>
    </xf>
    <xf numFmtId="0" fontId="0" fillId="0" borderId="0" xfId="40" applyFont="1" applyBorder="1">
      <alignment/>
      <protection/>
    </xf>
    <xf numFmtId="0" fontId="37" fillId="0" borderId="39" xfId="43" applyFont="1" applyBorder="1" applyAlignment="1">
      <alignment horizontal="center" vertical="center" wrapText="1"/>
      <protection/>
    </xf>
    <xf numFmtId="0" fontId="37" fillId="0" borderId="12" xfId="43" applyFont="1" applyBorder="1" applyAlignment="1">
      <alignment horizontal="center" vertical="center" wrapText="1"/>
      <protection/>
    </xf>
    <xf numFmtId="0" fontId="22" fillId="0" borderId="11" xfId="40" applyFont="1" applyFill="1" applyBorder="1" applyAlignment="1" applyProtection="1">
      <alignment horizontal="center" vertical="center" wrapText="1"/>
      <protection/>
    </xf>
    <xf numFmtId="0" fontId="22" fillId="0" borderId="0" xfId="40" applyFont="1" applyFill="1" applyBorder="1" applyAlignment="1" applyProtection="1">
      <alignment horizontal="center" vertical="center" wrapText="1"/>
      <protection/>
    </xf>
    <xf numFmtId="0" fontId="22" fillId="0" borderId="0" xfId="40" applyFont="1" applyFill="1" applyAlignment="1" applyProtection="1">
      <alignment horizontal="center" vertical="center"/>
      <protection/>
    </xf>
    <xf numFmtId="0" fontId="22" fillId="0" borderId="11" xfId="40" applyFont="1" applyFill="1" applyBorder="1" applyAlignment="1" applyProtection="1">
      <alignment horizontal="center" vertical="center" wrapText="1"/>
      <protection locked="0"/>
    </xf>
    <xf numFmtId="0" fontId="22" fillId="0" borderId="0" xfId="40" applyFont="1" applyFill="1" applyBorder="1" applyAlignment="1" applyProtection="1">
      <alignment horizontal="center" vertical="center" wrapText="1"/>
      <protection locked="0"/>
    </xf>
    <xf numFmtId="0" fontId="22" fillId="0" borderId="0" xfId="40" applyFont="1" applyFill="1" applyAlignment="1" applyProtection="1">
      <alignment horizontal="center" vertical="center"/>
      <protection locked="0"/>
    </xf>
    <xf numFmtId="49" fontId="24" fillId="0" borderId="11" xfId="40" applyNumberFormat="1" applyFont="1" applyFill="1" applyBorder="1" applyAlignment="1" applyProtection="1">
      <alignment horizontal="center" vertical="center" wrapText="1"/>
      <protection locked="0"/>
    </xf>
    <xf numFmtId="0" fontId="24" fillId="0" borderId="11" xfId="40" applyNumberFormat="1" applyFont="1" applyFill="1" applyBorder="1" applyAlignment="1" applyProtection="1">
      <alignment horizontal="center" vertical="center" wrapText="1"/>
      <protection locked="0"/>
    </xf>
    <xf numFmtId="49" fontId="24" fillId="0" borderId="11" xfId="40" applyNumberFormat="1" applyFont="1" applyFill="1" applyBorder="1" applyAlignment="1" applyProtection="1">
      <alignment vertical="center" wrapText="1"/>
      <protection locked="0"/>
    </xf>
    <xf numFmtId="0" fontId="22" fillId="0" borderId="0" xfId="40" applyFont="1" applyFill="1" applyProtection="1">
      <alignment/>
      <protection locked="0"/>
    </xf>
    <xf numFmtId="0" fontId="24" fillId="0" borderId="40" xfId="40" applyNumberFormat="1" applyFont="1" applyFill="1" applyBorder="1" applyAlignment="1" applyProtection="1">
      <alignment horizontal="center" vertical="center" wrapText="1"/>
      <protection locked="0"/>
    </xf>
    <xf numFmtId="0" fontId="24" fillId="0" borderId="37" xfId="40" applyNumberFormat="1" applyFont="1" applyFill="1" applyBorder="1" applyAlignment="1" applyProtection="1">
      <alignment horizontal="center" vertical="center" wrapText="1"/>
      <protection locked="0"/>
    </xf>
    <xf numFmtId="49" fontId="24" fillId="0" borderId="44" xfId="40" applyNumberFormat="1" applyFont="1" applyFill="1" applyBorder="1" applyAlignment="1" applyProtection="1">
      <alignment vertical="center" wrapText="1"/>
      <protection locked="0"/>
    </xf>
    <xf numFmtId="49" fontId="24" fillId="0" borderId="0" xfId="0" applyNumberFormat="1" applyFont="1" applyFill="1" applyBorder="1" applyAlignment="1">
      <alignment horizontal="center" vertical="center" wrapText="1"/>
    </xf>
    <xf numFmtId="0" fontId="22" fillId="0" borderId="0" xfId="0" applyFont="1" applyFill="1" applyAlignment="1">
      <alignment/>
    </xf>
    <xf numFmtId="0" fontId="2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2" fillId="0" borderId="0" xfId="40" applyFont="1" applyFill="1" applyBorder="1" applyAlignment="1" applyProtection="1">
      <alignment horizontal="left" vertical="center"/>
      <protection locked="0"/>
    </xf>
    <xf numFmtId="0" fontId="22" fillId="0" borderId="0" xfId="40" applyFont="1" applyFill="1" applyAlignment="1" applyProtection="1">
      <alignment horizontal="left" vertical="center" wrapText="1"/>
      <protection locked="0"/>
    </xf>
    <xf numFmtId="0" fontId="22" fillId="0" borderId="0" xfId="40" applyFont="1" applyFill="1" applyAlignment="1" applyProtection="1">
      <alignment horizontal="left" vertical="center"/>
      <protection locked="0"/>
    </xf>
    <xf numFmtId="49" fontId="24" fillId="0" borderId="12" xfId="42" applyNumberFormat="1" applyFont="1" applyFill="1" applyBorder="1" applyAlignment="1">
      <alignment horizontal="center" vertical="center" wrapText="1"/>
      <protection/>
    </xf>
    <xf numFmtId="0" fontId="24" fillId="0" borderId="11" xfId="42" applyFont="1" applyFill="1" applyBorder="1" applyAlignment="1">
      <alignment horizontal="center" vertical="center" wrapText="1"/>
      <protection/>
    </xf>
    <xf numFmtId="0" fontId="24" fillId="0" borderId="11" xfId="40" applyFont="1" applyFill="1" applyBorder="1" applyAlignment="1">
      <alignment horizontal="center" vertical="center"/>
      <protection/>
    </xf>
    <xf numFmtId="0" fontId="24" fillId="0" borderId="11" xfId="40" applyFont="1" applyFill="1" applyBorder="1" applyAlignment="1">
      <alignment horizontal="center" vertical="center" wrapText="1"/>
      <protection/>
    </xf>
    <xf numFmtId="0" fontId="20" fillId="24" borderId="32" xfId="0" applyFont="1" applyFill="1" applyBorder="1" applyAlignment="1">
      <alignment horizontal="center" vertical="center" wrapText="1"/>
    </xf>
    <xf numFmtId="0" fontId="24" fillId="0" borderId="11" xfId="40" applyNumberFormat="1" applyFont="1" applyFill="1" applyBorder="1" applyAlignment="1" applyProtection="1">
      <alignment horizontal="center" vertical="center" wrapText="1"/>
      <protection/>
    </xf>
    <xf numFmtId="187" fontId="35" fillId="24" borderId="29" xfId="0" applyNumberFormat="1" applyFont="1" applyFill="1" applyBorder="1" applyAlignment="1">
      <alignment horizontal="center" vertical="center" wrapText="1"/>
    </xf>
    <xf numFmtId="187" fontId="35" fillId="24" borderId="45" xfId="0" applyNumberFormat="1" applyFont="1" applyFill="1" applyBorder="1" applyAlignment="1">
      <alignment horizontal="center" vertical="center" wrapText="1"/>
    </xf>
    <xf numFmtId="187" fontId="35" fillId="24" borderId="40" xfId="0" applyNumberFormat="1" applyFont="1" applyFill="1" applyBorder="1" applyAlignment="1">
      <alignment horizontal="center" vertical="center" wrapText="1"/>
    </xf>
    <xf numFmtId="188" fontId="35" fillId="24" borderId="11" xfId="0" applyNumberFormat="1" applyFont="1" applyFill="1" applyBorder="1" applyAlignment="1">
      <alignment horizontal="center" vertical="center" wrapText="1"/>
    </xf>
    <xf numFmtId="188" fontId="35" fillId="24" borderId="21" xfId="0" applyNumberFormat="1" applyFont="1" applyFill="1" applyBorder="1" applyAlignment="1">
      <alignment horizontal="center" vertical="center" wrapText="1"/>
    </xf>
    <xf numFmtId="188" fontId="35" fillId="24" borderId="27" xfId="0" applyNumberFormat="1" applyFont="1" applyFill="1" applyBorder="1" applyAlignment="1">
      <alignment horizontal="center" vertical="center" wrapText="1"/>
    </xf>
    <xf numFmtId="49" fontId="24" fillId="24" borderId="11" xfId="0" applyNumberFormat="1" applyFont="1" applyFill="1" applyBorder="1" applyAlignment="1">
      <alignment horizontal="center" vertical="center" wrapText="1"/>
    </xf>
    <xf numFmtId="190" fontId="22" fillId="0" borderId="11" xfId="40" applyNumberFormat="1" applyFont="1" applyFill="1" applyBorder="1" applyAlignment="1" applyProtection="1">
      <alignment horizontal="center" vertical="center" wrapText="1"/>
      <protection locked="0"/>
    </xf>
    <xf numFmtId="187" fontId="35" fillId="24" borderId="46" xfId="0" applyNumberFormat="1" applyFont="1" applyFill="1" applyBorder="1" applyAlignment="1">
      <alignment horizontal="center" vertical="center" wrapText="1"/>
    </xf>
    <xf numFmtId="0" fontId="24" fillId="0" borderId="11" xfId="42" applyNumberFormat="1" applyFont="1" applyFill="1" applyBorder="1" applyAlignment="1">
      <alignment horizontal="center" vertical="center" wrapText="1"/>
      <protection/>
    </xf>
    <xf numFmtId="0" fontId="24" fillId="0" borderId="40" xfId="42" applyNumberFormat="1" applyFont="1" applyFill="1" applyBorder="1" applyAlignment="1">
      <alignment horizontal="center" vertical="center" wrapText="1"/>
      <protection/>
    </xf>
    <xf numFmtId="0" fontId="24" fillId="0" borderId="0" xfId="40" applyFont="1" applyFill="1" applyAlignment="1">
      <alignment horizontal="center" vertical="center"/>
      <protection/>
    </xf>
    <xf numFmtId="0" fontId="24" fillId="0" borderId="11" xfId="40" applyFont="1" applyFill="1" applyBorder="1" applyAlignment="1" applyProtection="1">
      <alignment horizontal="center" vertical="center" wrapText="1"/>
      <protection locked="0"/>
    </xf>
    <xf numFmtId="0" fontId="24" fillId="0" borderId="11" xfId="42" applyNumberFormat="1" applyFont="1" applyFill="1" applyBorder="1" applyAlignment="1" applyProtection="1">
      <alignment horizontal="center" vertical="center" wrapText="1"/>
      <protection locked="0"/>
    </xf>
    <xf numFmtId="0" fontId="24" fillId="0" borderId="40" xfId="40" applyFont="1" applyFill="1" applyBorder="1" applyAlignment="1" applyProtection="1">
      <alignment horizontal="center" vertical="center" wrapText="1"/>
      <protection locked="0"/>
    </xf>
    <xf numFmtId="0" fontId="24" fillId="0" borderId="11" xfId="42" applyFont="1" applyFill="1" applyBorder="1" applyAlignment="1" applyProtection="1">
      <alignment horizontal="justify" vertical="center" wrapText="1"/>
      <protection locked="0"/>
    </xf>
    <xf numFmtId="0" fontId="24" fillId="0" borderId="11" xfId="40" applyFont="1" applyFill="1" applyBorder="1" applyAlignment="1" applyProtection="1">
      <alignment horizontal="center" vertical="center"/>
      <protection locked="0"/>
    </xf>
    <xf numFmtId="0" fontId="24" fillId="0" borderId="11" xfId="42" applyFont="1" applyFill="1" applyBorder="1" applyAlignment="1" applyProtection="1">
      <alignment horizontal="center" vertical="center" wrapText="1"/>
      <protection locked="0"/>
    </xf>
    <xf numFmtId="0" fontId="24" fillId="0" borderId="11" xfId="40" applyFont="1" applyFill="1" applyBorder="1" applyAlignment="1" applyProtection="1">
      <alignment horizontal="left" vertical="center"/>
      <protection locked="0"/>
    </xf>
    <xf numFmtId="0" fontId="24" fillId="0" borderId="0" xfId="40" applyFont="1" applyFill="1" applyAlignment="1" applyProtection="1">
      <alignment horizontal="center" vertical="center"/>
      <protection locked="0"/>
    </xf>
    <xf numFmtId="0" fontId="24" fillId="0" borderId="40" xfId="40" applyFont="1" applyFill="1" applyBorder="1" applyAlignment="1" applyProtection="1">
      <alignment horizontal="left" vertical="center"/>
      <protection locked="0"/>
    </xf>
    <xf numFmtId="0" fontId="24" fillId="0" borderId="38" xfId="40" applyFont="1" applyFill="1" applyBorder="1" applyAlignment="1" applyProtection="1">
      <alignment horizontal="center" vertical="center"/>
      <protection locked="0"/>
    </xf>
    <xf numFmtId="0" fontId="24" fillId="0" borderId="11" xfId="0" applyFont="1" applyFill="1" applyBorder="1" applyAlignment="1" applyProtection="1">
      <alignment horizontal="justify" wrapText="1"/>
      <protection locked="0"/>
    </xf>
    <xf numFmtId="0" fontId="38" fillId="0" borderId="11" xfId="40" applyFont="1" applyFill="1" applyBorder="1" applyAlignment="1" applyProtection="1">
      <alignment horizontal="center" vertical="center" wrapText="1"/>
      <protection locked="0"/>
    </xf>
    <xf numFmtId="0" fontId="24" fillId="0" borderId="0" xfId="0" applyFont="1" applyFill="1" applyAlignment="1">
      <alignment/>
    </xf>
    <xf numFmtId="0" fontId="24" fillId="0" borderId="11" xfId="0" applyFont="1" applyFill="1" applyBorder="1" applyAlignment="1">
      <alignment horizontal="left" vertical="center" wrapText="1"/>
    </xf>
    <xf numFmtId="190" fontId="39" fillId="0" borderId="11" xfId="40" applyNumberFormat="1" applyFont="1" applyFill="1" applyBorder="1" applyAlignment="1" applyProtection="1">
      <alignment horizontal="center" vertical="center" wrapText="1"/>
      <protection/>
    </xf>
    <xf numFmtId="0" fontId="22" fillId="0" borderId="11" xfId="0" applyFont="1" applyFill="1" applyBorder="1" applyAlignment="1">
      <alignment/>
    </xf>
    <xf numFmtId="0" fontId="24" fillId="0" borderId="18" xfId="40" applyFont="1" applyFill="1" applyBorder="1" applyAlignment="1" applyProtection="1">
      <alignment horizontal="center" vertical="center" textRotation="255" wrapText="1"/>
      <protection locked="0"/>
    </xf>
    <xf numFmtId="0" fontId="36" fillId="0" borderId="18" xfId="43" applyFont="1" applyBorder="1" applyAlignment="1">
      <alignment horizontal="center" vertical="center" wrapText="1"/>
      <protection/>
    </xf>
    <xf numFmtId="0" fontId="20" fillId="24" borderId="32" xfId="0" applyFont="1" applyFill="1" applyBorder="1" applyAlignment="1">
      <alignment horizontal="center" vertical="center" wrapText="1"/>
    </xf>
    <xf numFmtId="187" fontId="0" fillId="0" borderId="0" xfId="41" applyNumberFormat="1">
      <alignment/>
      <protection/>
    </xf>
    <xf numFmtId="49" fontId="24" fillId="24" borderId="11" xfId="0" applyNumberFormat="1" applyFont="1" applyFill="1" applyBorder="1" applyAlignment="1">
      <alignment horizontal="center" wrapText="1"/>
    </xf>
    <xf numFmtId="0" fontId="24" fillId="24" borderId="11" xfId="0" applyFont="1" applyFill="1" applyBorder="1" applyAlignment="1">
      <alignment horizontal="center" wrapText="1"/>
    </xf>
    <xf numFmtId="0" fontId="34" fillId="0" borderId="37" xfId="43" applyFont="1" applyBorder="1" applyAlignment="1">
      <alignment vertical="center" wrapText="1"/>
      <protection/>
    </xf>
    <xf numFmtId="0" fontId="34" fillId="0" borderId="11" xfId="43" applyFont="1" applyBorder="1" applyAlignment="1">
      <alignment vertical="center" wrapText="1"/>
      <protection/>
    </xf>
    <xf numFmtId="0" fontId="20" fillId="24" borderId="32" xfId="0" applyFont="1" applyFill="1" applyBorder="1" applyAlignment="1">
      <alignment horizontal="center" vertical="center" wrapText="1"/>
    </xf>
    <xf numFmtId="188" fontId="24" fillId="0" borderId="11" xfId="40" applyNumberFormat="1" applyFont="1" applyFill="1" applyBorder="1" applyAlignment="1" applyProtection="1">
      <alignment horizontal="center" vertical="center" wrapText="1"/>
      <protection/>
    </xf>
    <xf numFmtId="49" fontId="24" fillId="24" borderId="11" xfId="40" applyNumberFormat="1" applyFont="1" applyFill="1" applyBorder="1" applyAlignment="1">
      <alignment horizontal="center" vertical="center" wrapText="1"/>
      <protection/>
    </xf>
    <xf numFmtId="49" fontId="24" fillId="24" borderId="11" xfId="40" applyNumberFormat="1" applyFont="1" applyFill="1" applyBorder="1" applyAlignment="1">
      <alignment horizontal="center" vertical="center"/>
      <protection/>
    </xf>
    <xf numFmtId="0" fontId="27" fillId="24" borderId="11" xfId="0" applyFont="1" applyFill="1" applyBorder="1" applyAlignment="1">
      <alignment horizontal="justify" vertical="top" wrapText="1"/>
    </xf>
    <xf numFmtId="49" fontId="25" fillId="24" borderId="11" xfId="0" applyNumberFormat="1" applyFont="1" applyFill="1" applyBorder="1" applyAlignment="1">
      <alignment horizontal="center" vertical="center" wrapText="1"/>
    </xf>
    <xf numFmtId="49" fontId="25" fillId="24" borderId="11" xfId="40" applyNumberFormat="1" applyFont="1" applyFill="1" applyBorder="1" applyAlignment="1">
      <alignment vertical="center" wrapText="1"/>
      <protection/>
    </xf>
    <xf numFmtId="49" fontId="25" fillId="24" borderId="11" xfId="40" applyNumberFormat="1" applyFont="1" applyFill="1" applyBorder="1" applyAlignment="1">
      <alignment horizontal="center" vertical="center" wrapText="1"/>
      <protection/>
    </xf>
    <xf numFmtId="49" fontId="26" fillId="24" borderId="0" xfId="40" applyNumberFormat="1" applyFont="1" applyFill="1" applyAlignment="1">
      <alignment horizontal="center" vertical="center"/>
      <protection/>
    </xf>
    <xf numFmtId="0" fontId="22" fillId="24" borderId="11" xfId="40" applyFont="1" applyFill="1" applyBorder="1" applyAlignment="1">
      <alignment horizontal="left" vertical="center" wrapText="1"/>
      <protection/>
    </xf>
    <xf numFmtId="0" fontId="22" fillId="24" borderId="11" xfId="40" applyFont="1" applyFill="1" applyBorder="1" applyAlignment="1">
      <alignment horizontal="center" vertical="center" wrapText="1"/>
      <protection/>
    </xf>
    <xf numFmtId="0" fontId="23" fillId="24" borderId="0" xfId="40" applyFont="1" applyFill="1" applyAlignment="1">
      <alignment horizontal="center" vertical="center"/>
      <protection/>
    </xf>
    <xf numFmtId="0" fontId="22" fillId="24" borderId="11" xfId="40" applyFont="1" applyFill="1" applyBorder="1" applyAlignment="1">
      <alignment horizontal="left" vertical="center"/>
      <protection/>
    </xf>
    <xf numFmtId="0" fontId="22" fillId="24" borderId="11" xfId="0" applyFont="1" applyFill="1" applyBorder="1" applyAlignment="1">
      <alignment horizontal="justify" wrapText="1"/>
    </xf>
    <xf numFmtId="0" fontId="22" fillId="24" borderId="11" xfId="0" applyFont="1" applyFill="1" applyBorder="1" applyAlignment="1">
      <alignment horizontal="center" wrapText="1"/>
    </xf>
    <xf numFmtId="0" fontId="22" fillId="24" borderId="11" xfId="0" applyFont="1" applyFill="1" applyBorder="1" applyAlignment="1">
      <alignment horizontal="center" vertical="center" wrapText="1"/>
    </xf>
    <xf numFmtId="0" fontId="23" fillId="24" borderId="0" xfId="0" applyFont="1" applyFill="1" applyAlignment="1">
      <alignment horizontal="center" vertical="center"/>
    </xf>
    <xf numFmtId="0" fontId="22" fillId="24" borderId="11" xfId="0" applyFont="1" applyFill="1" applyBorder="1" applyAlignment="1">
      <alignment horizontal="left" vertical="center" wrapText="1"/>
    </xf>
    <xf numFmtId="0" fontId="22" fillId="24" borderId="11" xfId="40" applyFont="1" applyFill="1" applyBorder="1" applyAlignment="1" applyProtection="1">
      <alignment horizontal="center" vertical="center" wrapText="1"/>
      <protection locked="0"/>
    </xf>
    <xf numFmtId="49" fontId="20" fillId="24" borderId="11" xfId="40" applyNumberFormat="1" applyFont="1" applyFill="1" applyBorder="1" applyAlignment="1">
      <alignment vertical="center" wrapText="1"/>
      <protection/>
    </xf>
    <xf numFmtId="0" fontId="0" fillId="24" borderId="0" xfId="40" applyFont="1" applyFill="1" applyAlignment="1">
      <alignment horizontal="center" vertical="center"/>
      <protection/>
    </xf>
    <xf numFmtId="0" fontId="0" fillId="24" borderId="0" xfId="40" applyFont="1" applyFill="1" applyAlignment="1">
      <alignment horizontal="left" vertical="center"/>
      <protection/>
    </xf>
    <xf numFmtId="0" fontId="0" fillId="24" borderId="0" xfId="40" applyFont="1" applyFill="1" applyBorder="1">
      <alignment/>
      <protection/>
    </xf>
    <xf numFmtId="0" fontId="0" fillId="24" borderId="0" xfId="40" applyFont="1" applyFill="1">
      <alignment/>
      <protection/>
    </xf>
    <xf numFmtId="0" fontId="22" fillId="0" borderId="11" xfId="40" applyFont="1" applyFill="1" applyBorder="1" applyAlignment="1">
      <alignment horizontal="center" vertical="center" wrapText="1"/>
      <protection/>
    </xf>
    <xf numFmtId="0" fontId="22" fillId="0" borderId="11" xfId="40" applyFont="1" applyFill="1" applyBorder="1" applyAlignment="1" applyProtection="1">
      <alignment horizontal="center" vertical="center" wrapText="1"/>
      <protection locked="0"/>
    </xf>
    <xf numFmtId="49" fontId="22" fillId="0" borderId="11" xfId="0" applyNumberFormat="1" applyFont="1" applyFill="1" applyBorder="1" applyAlignment="1">
      <alignment horizontal="center" vertical="center" wrapText="1"/>
    </xf>
    <xf numFmtId="0" fontId="22" fillId="24" borderId="11" xfId="0" applyFont="1" applyFill="1" applyBorder="1" applyAlignment="1">
      <alignment horizontal="justify" wrapText="1"/>
    </xf>
    <xf numFmtId="0" fontId="22" fillId="0" borderId="11" xfId="40" applyFont="1" applyFill="1" applyBorder="1" applyAlignment="1" applyProtection="1">
      <alignment horizontal="center" vertical="center" wrapText="1"/>
      <protection locked="0"/>
    </xf>
    <xf numFmtId="0" fontId="38" fillId="0" borderId="11" xfId="42" applyNumberFormat="1" applyFont="1" applyFill="1" applyBorder="1" applyAlignment="1">
      <alignment horizontal="center" vertical="center" wrapText="1"/>
      <protection/>
    </xf>
    <xf numFmtId="0" fontId="22" fillId="0" borderId="11" xfId="40" applyFont="1" applyFill="1" applyBorder="1" applyAlignment="1" applyProtection="1">
      <alignment horizontal="center" vertical="center" wrapText="1"/>
      <protection locked="0"/>
    </xf>
    <xf numFmtId="0" fontId="22" fillId="0" borderId="0" xfId="40" applyFont="1" applyFill="1" applyBorder="1" applyAlignment="1" applyProtection="1">
      <alignment horizontal="center" vertical="center" wrapText="1"/>
      <protection locked="0"/>
    </xf>
    <xf numFmtId="0" fontId="22" fillId="0" borderId="0" xfId="40" applyFont="1" applyFill="1" applyAlignment="1" applyProtection="1">
      <alignment horizontal="center" vertical="center"/>
      <protection locked="0"/>
    </xf>
    <xf numFmtId="0" fontId="38" fillId="0" borderId="11" xfId="40"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0" fontId="22" fillId="0" borderId="11" xfId="40" applyFont="1" applyFill="1" applyBorder="1" applyAlignment="1">
      <alignment horizontal="center" vertical="center" wrapText="1"/>
      <protection/>
    </xf>
    <xf numFmtId="0" fontId="24" fillId="0" borderId="11" xfId="40" applyFont="1" applyFill="1" applyBorder="1" applyAlignment="1">
      <alignment horizontal="left" vertical="center" wrapText="1"/>
      <protection/>
    </xf>
    <xf numFmtId="49" fontId="38" fillId="24" borderId="11" xfId="40" applyNumberFormat="1" applyFont="1" applyFill="1" applyBorder="1" applyAlignment="1">
      <alignment horizontal="center" vertical="center"/>
      <protection/>
    </xf>
    <xf numFmtId="49" fontId="37" fillId="24" borderId="11" xfId="40" applyNumberFormat="1" applyFont="1" applyFill="1" applyBorder="1" applyAlignment="1">
      <alignment vertical="center" wrapText="1"/>
      <protection/>
    </xf>
    <xf numFmtId="0" fontId="37" fillId="24" borderId="11" xfId="40" applyNumberFormat="1" applyFont="1" applyFill="1" applyBorder="1" applyAlignment="1">
      <alignment horizontal="center" vertical="center" wrapText="1"/>
      <protection/>
    </xf>
    <xf numFmtId="0" fontId="37" fillId="24" borderId="11" xfId="42" applyNumberFormat="1" applyFont="1" applyFill="1" applyBorder="1" applyAlignment="1">
      <alignment horizontal="center" vertical="center" wrapText="1"/>
      <protection/>
    </xf>
    <xf numFmtId="0" fontId="37" fillId="24" borderId="11" xfId="40" applyFont="1" applyFill="1" applyBorder="1" applyAlignment="1">
      <alignment horizontal="center" vertical="center" wrapText="1"/>
      <protection/>
    </xf>
    <xf numFmtId="0" fontId="37" fillId="24" borderId="11" xfId="40" applyFont="1" applyFill="1" applyBorder="1" applyAlignment="1">
      <alignment horizontal="left" vertical="center" wrapText="1"/>
      <protection/>
    </xf>
    <xf numFmtId="0" fontId="14" fillId="24" borderId="0" xfId="40" applyFont="1" applyFill="1" applyAlignment="1">
      <alignment horizontal="center" vertical="center"/>
      <protection/>
    </xf>
    <xf numFmtId="0" fontId="37" fillId="24" borderId="11" xfId="40" applyFont="1" applyFill="1" applyBorder="1" applyAlignment="1">
      <alignment vertical="center" wrapText="1"/>
      <protection/>
    </xf>
    <xf numFmtId="0" fontId="37" fillId="24" borderId="38" xfId="40" applyFont="1" applyFill="1" applyBorder="1" applyAlignment="1">
      <alignment horizontal="center" vertical="center"/>
      <protection/>
    </xf>
    <xf numFmtId="0" fontId="24" fillId="0" borderId="12" xfId="40" applyFont="1" applyFill="1" applyBorder="1" applyAlignment="1" applyProtection="1">
      <alignment horizontal="center" vertical="center" wrapText="1"/>
      <protection locked="0"/>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textRotation="255" wrapText="1"/>
    </xf>
    <xf numFmtId="0" fontId="22" fillId="0" borderId="40" xfId="40" applyFont="1" applyFill="1" applyBorder="1" applyAlignment="1" applyProtection="1">
      <alignment horizontal="center" vertical="center" wrapText="1"/>
      <protection locked="0"/>
    </xf>
    <xf numFmtId="0" fontId="24" fillId="0" borderId="13" xfId="40" applyFont="1" applyFill="1" applyBorder="1" applyAlignment="1" applyProtection="1">
      <alignment horizontal="center" vertical="center"/>
      <protection locked="0"/>
    </xf>
    <xf numFmtId="0" fontId="24" fillId="0" borderId="39" xfId="40" applyFont="1" applyFill="1" applyBorder="1" applyAlignment="1" applyProtection="1">
      <alignment horizontal="center" vertical="center"/>
      <protection locked="0"/>
    </xf>
    <xf numFmtId="0" fontId="24" fillId="0" borderId="12" xfId="40" applyFont="1" applyFill="1" applyBorder="1" applyAlignment="1" applyProtection="1">
      <alignment horizontal="center" vertical="center"/>
      <protection locked="0"/>
    </xf>
    <xf numFmtId="0" fontId="22" fillId="0" borderId="13" xfId="40" applyFont="1" applyFill="1" applyBorder="1" applyAlignment="1" applyProtection="1">
      <alignment horizontal="center" vertical="center" wrapText="1"/>
      <protection locked="0"/>
    </xf>
    <xf numFmtId="0" fontId="22" fillId="0" borderId="18" xfId="40" applyFont="1" applyFill="1" applyBorder="1" applyAlignment="1" applyProtection="1">
      <alignment horizontal="center" vertical="center" textRotation="255" wrapText="1"/>
      <protection locked="0"/>
    </xf>
    <xf numFmtId="0" fontId="24" fillId="0" borderId="13"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18" xfId="40" applyFont="1" applyFill="1" applyBorder="1" applyAlignment="1" applyProtection="1">
      <alignment horizontal="center" vertical="center" textRotation="255" wrapText="1"/>
      <protection locked="0"/>
    </xf>
    <xf numFmtId="0" fontId="22" fillId="0" borderId="18" xfId="40" applyNumberFormat="1" applyFont="1" applyFill="1" applyBorder="1" applyAlignment="1" applyProtection="1">
      <alignment horizontal="center" vertical="center" wrapText="1"/>
      <protection/>
    </xf>
    <xf numFmtId="0" fontId="24" fillId="0" borderId="40" xfId="0" applyFont="1" applyFill="1" applyBorder="1" applyAlignment="1">
      <alignment horizontal="center" vertical="center" wrapText="1"/>
    </xf>
    <xf numFmtId="0" fontId="24" fillId="0" borderId="11" xfId="0" applyFont="1" applyFill="1" applyBorder="1" applyAlignment="1">
      <alignment horizontal="center" vertical="center" textRotation="255" wrapText="1"/>
    </xf>
    <xf numFmtId="0" fontId="24" fillId="0" borderId="11" xfId="42" applyFont="1" applyFill="1" applyBorder="1" applyAlignment="1">
      <alignment horizontal="justify" vertical="center" wrapText="1"/>
      <protection/>
    </xf>
    <xf numFmtId="0" fontId="22" fillId="0" borderId="11" xfId="42" applyFont="1" applyFill="1" applyBorder="1" applyAlignment="1">
      <alignment horizontal="justify" vertical="center" wrapText="1"/>
      <protection/>
    </xf>
    <xf numFmtId="0" fontId="24" fillId="0" borderId="11" xfId="42" applyFont="1" applyFill="1" applyBorder="1" applyAlignment="1">
      <alignment horizontal="center" vertical="center" wrapText="1"/>
      <protection/>
    </xf>
    <xf numFmtId="0" fontId="41" fillId="0" borderId="11" xfId="42" applyFont="1" applyFill="1" applyBorder="1" applyAlignment="1">
      <alignment horizontal="center" vertical="center" wrapText="1"/>
      <protection/>
    </xf>
    <xf numFmtId="0" fontId="22" fillId="0" borderId="11" xfId="42" applyFont="1" applyFill="1" applyBorder="1" applyAlignment="1">
      <alignment horizontal="justify" vertical="center" wrapText="1"/>
      <protection/>
    </xf>
    <xf numFmtId="0" fontId="24" fillId="0" borderId="11" xfId="40" applyFont="1" applyFill="1" applyBorder="1" applyAlignment="1">
      <alignment horizontal="center" vertical="center"/>
      <protection/>
    </xf>
    <xf numFmtId="0" fontId="24" fillId="0" borderId="11" xfId="0" applyFont="1" applyFill="1" applyBorder="1" applyAlignment="1">
      <alignment horizontal="center" wrapText="1"/>
    </xf>
    <xf numFmtId="0" fontId="22" fillId="0" borderId="0" xfId="40" applyFont="1" applyFill="1" applyAlignment="1" applyProtection="1">
      <alignment horizontal="center" vertical="center"/>
      <protection locked="0"/>
    </xf>
    <xf numFmtId="0" fontId="24" fillId="0" borderId="37" xfId="0" applyFont="1" applyFill="1" applyBorder="1" applyAlignment="1">
      <alignment horizontal="center" vertical="center" wrapText="1"/>
    </xf>
    <xf numFmtId="49" fontId="24" fillId="0" borderId="11" xfId="40" applyNumberFormat="1" applyFont="1" applyFill="1" applyBorder="1" applyAlignment="1">
      <alignment horizontal="center" vertical="center" wrapText="1"/>
      <protection/>
    </xf>
    <xf numFmtId="0" fontId="24" fillId="0" borderId="11" xfId="40" applyFont="1" applyFill="1" applyBorder="1" applyAlignment="1">
      <alignment horizontal="center" vertical="center" wrapText="1"/>
      <protection/>
    </xf>
    <xf numFmtId="0" fontId="22" fillId="0" borderId="11" xfId="40" applyFont="1" applyFill="1" applyBorder="1" applyAlignment="1">
      <alignment horizontal="center" vertical="center" wrapText="1"/>
      <protection/>
    </xf>
    <xf numFmtId="0" fontId="22" fillId="0" borderId="0" xfId="40" applyFont="1" applyFill="1" applyBorder="1" applyAlignment="1" applyProtection="1">
      <alignment horizontal="left" vertical="center" wrapText="1"/>
      <protection locked="0"/>
    </xf>
    <xf numFmtId="49" fontId="24" fillId="0" borderId="11" xfId="42" applyNumberFormat="1" applyFont="1" applyFill="1" applyBorder="1" applyAlignment="1">
      <alignment horizontal="center" vertical="center" wrapText="1"/>
      <protection/>
    </xf>
    <xf numFmtId="0" fontId="24" fillId="0" borderId="11" xfId="42" applyNumberFormat="1" applyFont="1" applyFill="1" applyBorder="1" applyAlignment="1">
      <alignment horizontal="center" vertical="center" wrapText="1"/>
      <protection/>
    </xf>
    <xf numFmtId="0" fontId="22" fillId="0" borderId="11" xfId="40" applyFont="1" applyFill="1" applyBorder="1" applyAlignment="1">
      <alignment horizontal="center" vertical="center" wrapText="1"/>
      <protection/>
    </xf>
    <xf numFmtId="0" fontId="22" fillId="0" borderId="11" xfId="40" applyFont="1" applyFill="1" applyBorder="1" applyAlignment="1" applyProtection="1">
      <alignment horizontal="center" vertical="center" wrapText="1"/>
      <protection locked="0"/>
    </xf>
    <xf numFmtId="0" fontId="22" fillId="0" borderId="0" xfId="40" applyFont="1" applyFill="1" applyBorder="1" applyAlignment="1" applyProtection="1">
      <alignment horizontal="center" vertical="center" wrapText="1"/>
      <protection locked="0"/>
    </xf>
    <xf numFmtId="0" fontId="22" fillId="0" borderId="0" xfId="40" applyFont="1" applyFill="1" applyAlignment="1" applyProtection="1">
      <alignment horizontal="center" vertical="center"/>
      <protection locked="0"/>
    </xf>
    <xf numFmtId="49" fontId="24" fillId="0" borderId="11" xfId="40" applyNumberFormat="1" applyFont="1" applyFill="1" applyBorder="1" applyAlignment="1">
      <alignment vertical="center" wrapText="1"/>
      <protection/>
    </xf>
    <xf numFmtId="49" fontId="24" fillId="0" borderId="11" xfId="0" applyNumberFormat="1" applyFont="1" applyFill="1" applyBorder="1" applyAlignment="1">
      <alignment horizontal="center" vertical="center" wrapText="1"/>
    </xf>
    <xf numFmtId="0" fontId="24" fillId="0" borderId="11" xfId="40" applyNumberFormat="1" applyFont="1" applyFill="1" applyBorder="1" applyAlignment="1">
      <alignment horizontal="center" vertical="center" wrapText="1"/>
      <protection/>
    </xf>
    <xf numFmtId="0" fontId="24" fillId="0" borderId="40" xfId="40" applyFont="1" applyFill="1" applyBorder="1" applyAlignment="1">
      <alignment horizontal="center" vertical="center" wrapText="1"/>
      <protection/>
    </xf>
    <xf numFmtId="0" fontId="22" fillId="0" borderId="40" xfId="40" applyFont="1" applyFill="1" applyBorder="1" applyAlignment="1" applyProtection="1">
      <alignment horizontal="center" vertical="center" wrapText="1"/>
      <protection locked="0"/>
    </xf>
    <xf numFmtId="0" fontId="22" fillId="0" borderId="11" xfId="40" applyFont="1" applyFill="1" applyBorder="1" applyAlignment="1">
      <alignment vertical="center" wrapText="1"/>
      <protection/>
    </xf>
    <xf numFmtId="0" fontId="22" fillId="0" borderId="38" xfId="40" applyFont="1" applyFill="1" applyBorder="1" applyAlignment="1">
      <alignment horizontal="center" vertical="center"/>
      <protection/>
    </xf>
    <xf numFmtId="0" fontId="22" fillId="0" borderId="11" xfId="42" applyNumberFormat="1" applyFont="1" applyFill="1" applyBorder="1" applyAlignment="1">
      <alignment horizontal="center" vertical="center" wrapText="1"/>
      <protection/>
    </xf>
    <xf numFmtId="0" fontId="22" fillId="0" borderId="0" xfId="40" applyFont="1" applyFill="1" applyBorder="1" applyAlignment="1">
      <alignment horizontal="center" vertical="center" wrapText="1"/>
      <protection/>
    </xf>
    <xf numFmtId="0" fontId="22" fillId="0" borderId="0" xfId="40" applyFont="1" applyFill="1" applyAlignment="1">
      <alignment horizontal="center" vertical="center"/>
      <protection/>
    </xf>
    <xf numFmtId="49" fontId="24" fillId="0" borderId="11" xfId="40" applyNumberFormat="1" applyFont="1" applyFill="1" applyBorder="1" applyAlignment="1">
      <alignment horizontal="center" vertical="center"/>
      <protection/>
    </xf>
    <xf numFmtId="0" fontId="22" fillId="0" borderId="11" xfId="40" applyFont="1" applyFill="1" applyBorder="1" applyAlignment="1">
      <alignment horizontal="left" vertical="center"/>
      <protection/>
    </xf>
    <xf numFmtId="0" fontId="22" fillId="0" borderId="11" xfId="40" applyFont="1" applyFill="1" applyBorder="1" applyAlignment="1">
      <alignment horizontal="center" vertical="center"/>
      <protection/>
    </xf>
    <xf numFmtId="0" fontId="24" fillId="0" borderId="11" xfId="40" applyNumberFormat="1" applyFont="1" applyFill="1" applyBorder="1" applyAlignment="1">
      <alignment horizontal="center" vertical="center"/>
      <protection/>
    </xf>
    <xf numFmtId="0" fontId="22" fillId="0" borderId="11" xfId="40" applyFont="1" applyFill="1" applyBorder="1" applyAlignment="1">
      <alignment horizontal="left" vertical="center" wrapText="1"/>
      <protection/>
    </xf>
    <xf numFmtId="0" fontId="22" fillId="0" borderId="0" xfId="40" applyFont="1" applyFill="1" applyBorder="1" applyAlignment="1">
      <alignment horizontal="left" vertical="center" wrapText="1"/>
      <protection/>
    </xf>
    <xf numFmtId="0" fontId="24" fillId="0" borderId="11" xfId="0" applyFont="1" applyFill="1" applyBorder="1" applyAlignment="1" applyProtection="1">
      <alignment horizontal="justify" wrapText="1"/>
      <protection locked="0"/>
    </xf>
    <xf numFmtId="195" fontId="24" fillId="0" borderId="11" xfId="40" applyNumberFormat="1" applyFont="1" applyFill="1" applyBorder="1" applyAlignment="1" applyProtection="1">
      <alignment horizontal="center" vertical="center"/>
      <protection locked="0"/>
    </xf>
    <xf numFmtId="195" fontId="24" fillId="0" borderId="11" xfId="0" applyNumberFormat="1" applyFont="1" applyFill="1" applyBorder="1" applyAlignment="1" applyProtection="1">
      <alignment horizontal="center" wrapText="1"/>
      <protection locked="0"/>
    </xf>
    <xf numFmtId="195" fontId="24" fillId="0" borderId="11" xfId="40" applyNumberFormat="1" applyFont="1" applyFill="1" applyBorder="1" applyAlignment="1" applyProtection="1">
      <alignment horizontal="center" vertical="center" wrapText="1"/>
      <protection locked="0"/>
    </xf>
    <xf numFmtId="0" fontId="24" fillId="0" borderId="11" xfId="40" applyFont="1" applyFill="1" applyBorder="1" applyAlignment="1" applyProtection="1">
      <alignment horizontal="center" vertical="center" wrapText="1"/>
      <protection locked="0"/>
    </xf>
    <xf numFmtId="0" fontId="24" fillId="0" borderId="11" xfId="40" applyNumberFormat="1" applyFont="1" applyFill="1" applyBorder="1" applyAlignment="1" applyProtection="1">
      <alignment horizontal="center" vertical="center" wrapText="1"/>
      <protection locked="0"/>
    </xf>
    <xf numFmtId="0" fontId="38" fillId="0" borderId="11" xfId="40" applyNumberFormat="1"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center" wrapText="1"/>
      <protection locked="0"/>
    </xf>
    <xf numFmtId="195" fontId="24" fillId="0" borderId="11" xfId="42" applyNumberFormat="1" applyFont="1" applyFill="1" applyBorder="1" applyAlignment="1" applyProtection="1">
      <alignment horizontal="center" vertical="center" wrapText="1"/>
      <protection locked="0"/>
    </xf>
    <xf numFmtId="49" fontId="24" fillId="0" borderId="11" xfId="40" applyNumberFormat="1" applyFont="1" applyFill="1" applyBorder="1" applyAlignment="1" applyProtection="1">
      <alignment horizontal="center" vertical="center" wrapText="1"/>
      <protection locked="0"/>
    </xf>
    <xf numFmtId="0" fontId="24" fillId="0" borderId="11" xfId="42" applyNumberFormat="1" applyFont="1" applyFill="1" applyBorder="1" applyAlignment="1" applyProtection="1">
      <alignment horizontal="center" vertical="center" wrapText="1"/>
      <protection locked="0"/>
    </xf>
    <xf numFmtId="49" fontId="24" fillId="0" borderId="12" xfId="40" applyNumberFormat="1" applyFont="1" applyFill="1" applyBorder="1" applyAlignment="1">
      <alignment horizontal="center" vertical="center" wrapText="1"/>
      <protection/>
    </xf>
    <xf numFmtId="0" fontId="20" fillId="0" borderId="38" xfId="40" applyFont="1" applyFill="1" applyBorder="1" applyAlignment="1">
      <alignment horizontal="center" vertical="center"/>
      <protection/>
    </xf>
    <xf numFmtId="0" fontId="22" fillId="0" borderId="40" xfId="40" applyNumberFormat="1" applyFont="1" applyFill="1" applyBorder="1" applyAlignment="1">
      <alignment horizontal="center" vertical="center"/>
      <protection/>
    </xf>
    <xf numFmtId="0" fontId="22" fillId="0" borderId="11" xfId="40" applyNumberFormat="1" applyFont="1" applyFill="1" applyBorder="1" applyAlignment="1">
      <alignment horizontal="center" vertical="center"/>
      <protection/>
    </xf>
    <xf numFmtId="49" fontId="25" fillId="0" borderId="11" xfId="40" applyNumberFormat="1" applyFont="1" applyFill="1" applyBorder="1" applyAlignment="1">
      <alignment horizontal="center" vertical="center" wrapText="1"/>
      <protection/>
    </xf>
    <xf numFmtId="0" fontId="23" fillId="0" borderId="0" xfId="40" applyFont="1" applyFill="1" applyAlignment="1">
      <alignment horizontal="center" vertical="center"/>
      <protection/>
    </xf>
    <xf numFmtId="49" fontId="24" fillId="0" borderId="12" xfId="40" applyNumberFormat="1" applyFont="1" applyFill="1" applyBorder="1" applyAlignment="1">
      <alignment vertical="center" wrapText="1"/>
      <protection/>
    </xf>
    <xf numFmtId="49" fontId="22" fillId="0" borderId="11" xfId="40" applyNumberFormat="1" applyFont="1" applyFill="1" applyBorder="1" applyAlignment="1">
      <alignment vertical="center" wrapText="1"/>
      <protection/>
    </xf>
    <xf numFmtId="49" fontId="22" fillId="0" borderId="11" xfId="40" applyNumberFormat="1" applyFont="1" applyFill="1" applyBorder="1" applyAlignment="1">
      <alignment horizontal="center" vertical="center" wrapText="1"/>
      <protection/>
    </xf>
    <xf numFmtId="0" fontId="22" fillId="0" borderId="47" xfId="40" applyFont="1" applyFill="1" applyBorder="1" applyAlignment="1" applyProtection="1">
      <alignment vertical="center" wrapText="1"/>
      <protection locked="0"/>
    </xf>
    <xf numFmtId="195" fontId="24" fillId="0" borderId="11" xfId="0" applyNumberFormat="1" applyFont="1" applyFill="1" applyBorder="1" applyAlignment="1" applyProtection="1">
      <alignment horizontal="center" wrapText="1"/>
      <protection locked="0"/>
    </xf>
    <xf numFmtId="195" fontId="24" fillId="0" borderId="11" xfId="0" applyNumberFormat="1"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wrapText="1"/>
      <protection locked="0"/>
    </xf>
    <xf numFmtId="195" fontId="24" fillId="0" borderId="11" xfId="0" applyNumberFormat="1" applyFont="1" applyFill="1" applyBorder="1" applyAlignment="1" applyProtection="1">
      <alignment horizontal="center" wrapText="1"/>
      <protection/>
    </xf>
    <xf numFmtId="49" fontId="24" fillId="0" borderId="11" xfId="0" applyNumberFormat="1" applyFont="1" applyFill="1" applyBorder="1" applyAlignment="1">
      <alignment horizontal="center" wrapText="1"/>
    </xf>
    <xf numFmtId="0" fontId="24" fillId="0" borderId="11" xfId="0" applyFont="1" applyFill="1" applyBorder="1" applyAlignment="1">
      <alignment horizontal="justify" wrapText="1"/>
    </xf>
    <xf numFmtId="0" fontId="24" fillId="0" borderId="11" xfId="0" applyFont="1" applyFill="1" applyBorder="1" applyAlignment="1">
      <alignment horizontal="center" wrapText="1"/>
    </xf>
    <xf numFmtId="0" fontId="24" fillId="0" borderId="40" xfId="0" applyFont="1" applyFill="1" applyBorder="1" applyAlignment="1">
      <alignment horizontal="center" wrapText="1"/>
    </xf>
    <xf numFmtId="0" fontId="24" fillId="0" borderId="11" xfId="0" applyFont="1" applyFill="1" applyBorder="1" applyAlignment="1" applyProtection="1">
      <alignment horizontal="center" wrapText="1"/>
      <protection locked="0"/>
    </xf>
    <xf numFmtId="0" fontId="22" fillId="0" borderId="0" xfId="40" applyFont="1" applyFill="1" applyAlignment="1" applyProtection="1">
      <alignment horizontal="center" vertical="center"/>
      <protection locked="0"/>
    </xf>
    <xf numFmtId="0" fontId="38" fillId="0" borderId="11" xfId="40" applyFont="1" applyFill="1" applyBorder="1" applyAlignment="1" applyProtection="1">
      <alignment horizontal="center" vertical="center" wrapText="1"/>
      <protection locked="0"/>
    </xf>
    <xf numFmtId="0" fontId="22" fillId="0" borderId="11" xfId="40" applyFont="1" applyFill="1" applyBorder="1" applyAlignment="1" applyProtection="1">
      <alignment horizontal="center" vertical="center" wrapText="1"/>
      <protection locked="0"/>
    </xf>
    <xf numFmtId="0" fontId="22" fillId="0" borderId="11" xfId="40" applyFont="1" applyFill="1" applyBorder="1" applyAlignment="1" applyProtection="1">
      <alignment horizontal="center" vertical="center" wrapText="1"/>
      <protection locked="0"/>
    </xf>
    <xf numFmtId="0" fontId="22" fillId="0" borderId="0" xfId="40" applyFont="1" applyFill="1" applyBorder="1" applyAlignment="1" applyProtection="1">
      <alignment horizontal="center" vertical="center" wrapText="1"/>
      <protection locked="0"/>
    </xf>
    <xf numFmtId="0" fontId="22" fillId="0" borderId="11" xfId="0" applyFont="1" applyFill="1" applyBorder="1" applyAlignment="1" applyProtection="1">
      <alignment horizontal="justify" wrapText="1"/>
      <protection locked="0"/>
    </xf>
    <xf numFmtId="195" fontId="24" fillId="0" borderId="37" xfId="40" applyNumberFormat="1" applyFont="1" applyFill="1" applyBorder="1" applyAlignment="1" applyProtection="1">
      <alignment horizontal="center" vertical="center" wrapText="1"/>
      <protection/>
    </xf>
    <xf numFmtId="0" fontId="22" fillId="0" borderId="11" xfId="0" applyFont="1" applyFill="1" applyBorder="1" applyAlignment="1" applyProtection="1">
      <alignment horizontal="justify" wrapText="1"/>
      <protection locked="0"/>
    </xf>
    <xf numFmtId="49" fontId="24" fillId="0" borderId="11" xfId="0" applyNumberFormat="1"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0" xfId="40" applyFont="1" applyFill="1" applyAlignment="1" applyProtection="1">
      <alignment horizontal="center" vertical="center"/>
      <protection locked="0"/>
    </xf>
    <xf numFmtId="0" fontId="22" fillId="0" borderId="11" xfId="0" applyFont="1" applyFill="1" applyBorder="1" applyAlignment="1" applyProtection="1">
      <alignment horizontal="justify" wrapText="1"/>
      <protection locked="0"/>
    </xf>
    <xf numFmtId="0" fontId="22" fillId="0" borderId="11" xfId="0" applyFont="1" applyFill="1" applyBorder="1" applyAlignment="1" applyProtection="1">
      <alignment horizontal="justify" wrapText="1"/>
      <protection locked="0"/>
    </xf>
    <xf numFmtId="0" fontId="24" fillId="0" borderId="13" xfId="0" applyFont="1" applyFill="1" applyBorder="1" applyAlignment="1" applyProtection="1">
      <alignment horizontal="center" wrapText="1"/>
      <protection locked="0"/>
    </xf>
    <xf numFmtId="0" fontId="22" fillId="0" borderId="11" xfId="0" applyFont="1" applyFill="1" applyBorder="1" applyAlignment="1">
      <alignment horizontal="justify" wrapText="1"/>
    </xf>
    <xf numFmtId="0" fontId="22" fillId="0" borderId="11" xfId="0" applyFont="1" applyFill="1" applyBorder="1" applyAlignment="1">
      <alignment horizontal="left" vertical="center" wrapText="1"/>
    </xf>
    <xf numFmtId="0" fontId="24" fillId="0" borderId="11" xfId="40" applyFont="1" applyFill="1" applyBorder="1" applyAlignment="1" applyProtection="1">
      <alignment horizontal="center" vertical="center"/>
      <protection locked="0"/>
    </xf>
    <xf numFmtId="0" fontId="40" fillId="0" borderId="11" xfId="40" applyFont="1" applyFill="1" applyBorder="1" applyAlignment="1" applyProtection="1">
      <alignment horizontal="center" vertical="center" wrapText="1"/>
      <protection locked="0"/>
    </xf>
    <xf numFmtId="0" fontId="22" fillId="0" borderId="11" xfId="40" applyFont="1" applyFill="1" applyBorder="1" applyAlignment="1" applyProtection="1">
      <alignment horizontal="center" vertical="center" wrapText="1"/>
      <protection locked="0"/>
    </xf>
    <xf numFmtId="0" fontId="22" fillId="0" borderId="0" xfId="40" applyFont="1" applyFill="1" applyBorder="1" applyAlignment="1" applyProtection="1">
      <alignment horizontal="center" vertical="center" wrapText="1"/>
      <protection locked="0"/>
    </xf>
    <xf numFmtId="0" fontId="22" fillId="0" borderId="0" xfId="40" applyFont="1" applyFill="1" applyAlignment="1" applyProtection="1">
      <alignment horizontal="center" vertical="center"/>
      <protection locked="0"/>
    </xf>
    <xf numFmtId="0" fontId="22" fillId="0" borderId="11" xfId="0" applyFont="1" applyFill="1" applyBorder="1" applyAlignment="1">
      <alignment horizontal="justify" wrapText="1"/>
    </xf>
    <xf numFmtId="49" fontId="24" fillId="0" borderId="40" xfId="40" applyNumberFormat="1" applyFont="1" applyFill="1" applyBorder="1" applyAlignment="1">
      <alignment vertical="center" wrapText="1"/>
      <protection/>
    </xf>
    <xf numFmtId="49" fontId="22" fillId="0" borderId="44" xfId="40" applyNumberFormat="1" applyFont="1" applyFill="1" applyBorder="1" applyAlignment="1">
      <alignment vertical="center" wrapText="1"/>
      <protection/>
    </xf>
    <xf numFmtId="0" fontId="22" fillId="0" borderId="40" xfId="40" applyFont="1" applyFill="1" applyBorder="1" applyAlignment="1">
      <alignment horizontal="center" vertical="center"/>
      <protection/>
    </xf>
    <xf numFmtId="0" fontId="24" fillId="0" borderId="40" xfId="40" applyNumberFormat="1" applyFont="1" applyFill="1" applyBorder="1" applyAlignment="1">
      <alignment horizontal="center" vertical="center" wrapText="1"/>
      <protection/>
    </xf>
    <xf numFmtId="49" fontId="24" fillId="0" borderId="11" xfId="0" applyNumberFormat="1" applyFont="1" applyFill="1" applyBorder="1" applyAlignment="1">
      <alignment horizontal="center" wrapText="1"/>
    </xf>
    <xf numFmtId="0" fontId="24" fillId="0" borderId="11" xfId="0" applyFont="1" applyFill="1" applyBorder="1" applyAlignment="1">
      <alignment horizontal="justify" wrapText="1"/>
    </xf>
    <xf numFmtId="0" fontId="24" fillId="0" borderId="37" xfId="0" applyFont="1" applyFill="1" applyBorder="1" applyAlignment="1">
      <alignment horizontal="justify" wrapText="1"/>
    </xf>
    <xf numFmtId="0" fontId="24" fillId="0" borderId="11" xfId="0" applyFont="1" applyFill="1" applyBorder="1" applyAlignment="1">
      <alignment horizontal="center" vertical="center" wrapText="1"/>
    </xf>
    <xf numFmtId="49" fontId="24" fillId="0" borderId="11" xfId="0" applyNumberFormat="1" applyFont="1" applyFill="1" applyBorder="1" applyAlignment="1">
      <alignment vertical="center" wrapText="1"/>
    </xf>
    <xf numFmtId="0" fontId="24"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xf>
    <xf numFmtId="0" fontId="22" fillId="0" borderId="0" xfId="0" applyFont="1" applyFill="1" applyAlignment="1">
      <alignment/>
    </xf>
    <xf numFmtId="0" fontId="24" fillId="0" borderId="12" xfId="0" applyFont="1" applyFill="1" applyBorder="1" applyAlignment="1">
      <alignment horizontal="center" vertical="center" wrapText="1"/>
    </xf>
    <xf numFmtId="49" fontId="24" fillId="0" borderId="11" xfId="0" applyNumberFormat="1" applyFont="1" applyFill="1" applyBorder="1" applyAlignment="1">
      <alignment vertical="center" wrapText="1"/>
    </xf>
    <xf numFmtId="0" fontId="24" fillId="0" borderId="11" xfId="0" applyFont="1" applyFill="1" applyBorder="1" applyAlignment="1">
      <alignment vertical="center" wrapText="1"/>
    </xf>
    <xf numFmtId="0" fontId="22" fillId="0" borderId="11" xfId="0" applyFont="1" applyFill="1" applyBorder="1" applyAlignment="1">
      <alignment vertical="center"/>
    </xf>
    <xf numFmtId="0" fontId="22" fillId="0" borderId="0" xfId="0" applyFont="1" applyFill="1" applyAlignment="1">
      <alignment vertical="center"/>
    </xf>
    <xf numFmtId="49" fontId="32" fillId="0" borderId="0" xfId="40" applyNumberFormat="1" applyFont="1" applyFill="1" applyAlignment="1" applyProtection="1">
      <alignment horizontal="left" vertical="center"/>
      <protection locked="0"/>
    </xf>
    <xf numFmtId="0" fontId="22" fillId="0" borderId="11" xfId="40" applyFont="1" applyFill="1" applyBorder="1" applyAlignment="1" applyProtection="1">
      <alignment horizontal="center" vertical="center" wrapText="1"/>
      <protection/>
    </xf>
    <xf numFmtId="0" fontId="22" fillId="0" borderId="18" xfId="40" applyFont="1" applyFill="1" applyBorder="1" applyAlignment="1" applyProtection="1">
      <alignment horizontal="center" vertical="center" wrapText="1"/>
      <protection/>
    </xf>
    <xf numFmtId="0" fontId="22" fillId="0" borderId="11" xfId="40" applyNumberFormat="1" applyFont="1" applyFill="1" applyBorder="1" applyAlignment="1" applyProtection="1">
      <alignment horizontal="center" vertical="center" wrapText="1"/>
      <protection/>
    </xf>
    <xf numFmtId="0" fontId="24" fillId="0" borderId="13" xfId="40" applyFont="1" applyFill="1" applyBorder="1" applyAlignment="1" applyProtection="1">
      <alignment horizontal="center" vertical="center" wrapText="1"/>
      <protection locked="0"/>
    </xf>
    <xf numFmtId="0" fontId="24" fillId="0" borderId="39" xfId="40" applyFont="1" applyFill="1" applyBorder="1" applyAlignment="1" applyProtection="1">
      <alignment horizontal="center" vertical="center" wrapText="1"/>
      <protection locked="0"/>
    </xf>
    <xf numFmtId="0" fontId="24" fillId="0" borderId="12" xfId="40" applyFont="1" applyFill="1" applyBorder="1" applyAlignment="1" applyProtection="1">
      <alignment horizontal="center" vertical="center" wrapText="1"/>
      <protection locked="0"/>
    </xf>
    <xf numFmtId="0" fontId="22" fillId="0" borderId="40" xfId="40" applyFont="1" applyFill="1" applyBorder="1" applyAlignment="1" applyProtection="1">
      <alignment horizontal="center" vertical="center" wrapText="1"/>
      <protection/>
    </xf>
    <xf numFmtId="0" fontId="24" fillId="0" borderId="19" xfId="40" applyFont="1" applyFill="1" applyBorder="1" applyAlignment="1" applyProtection="1">
      <alignment horizontal="center" vertical="center" textRotation="255" wrapText="1"/>
      <protection locked="0"/>
    </xf>
    <xf numFmtId="0" fontId="24" fillId="0" borderId="43" xfId="40" applyFont="1" applyFill="1" applyBorder="1" applyAlignment="1" applyProtection="1">
      <alignment horizontal="center" vertical="center" textRotation="255" wrapText="1"/>
      <protection locked="0"/>
    </xf>
    <xf numFmtId="0" fontId="0" fillId="0" borderId="0" xfId="40" applyFont="1" applyFill="1" applyAlignment="1" applyProtection="1">
      <alignment horizontal="left" vertical="center"/>
      <protection/>
    </xf>
    <xf numFmtId="0" fontId="0" fillId="0" borderId="0" xfId="40" applyFill="1" applyAlignment="1" applyProtection="1">
      <alignment horizontal="left" vertical="center"/>
      <protection/>
    </xf>
    <xf numFmtId="0" fontId="22" fillId="0" borderId="37" xfId="40" applyFont="1" applyFill="1" applyBorder="1" applyAlignment="1" applyProtection="1">
      <alignment horizontal="center" vertical="center" textRotation="255" wrapText="1"/>
      <protection locked="0"/>
    </xf>
    <xf numFmtId="0" fontId="22" fillId="0" borderId="40" xfId="40" applyFont="1" applyFill="1" applyBorder="1" applyAlignment="1" applyProtection="1">
      <alignment horizontal="center" vertical="center" textRotation="255" wrapText="1"/>
      <protection locked="0"/>
    </xf>
    <xf numFmtId="0" fontId="22" fillId="0" borderId="37" xfId="40" applyFont="1" applyFill="1" applyBorder="1" applyAlignment="1" applyProtection="1">
      <alignment horizontal="center" vertical="center" textRotation="255" wrapText="1"/>
      <protection locked="0"/>
    </xf>
    <xf numFmtId="0" fontId="22" fillId="0" borderId="40" xfId="40" applyFont="1" applyFill="1" applyBorder="1" applyAlignment="1" applyProtection="1">
      <alignment horizontal="center" vertical="center" textRotation="255" wrapText="1"/>
      <protection locked="0"/>
    </xf>
    <xf numFmtId="0" fontId="24" fillId="0" borderId="37" xfId="40" applyFont="1" applyFill="1" applyBorder="1" applyAlignment="1" applyProtection="1">
      <alignment horizontal="center" vertical="center" textRotation="255" wrapText="1"/>
      <protection locked="0"/>
    </xf>
    <xf numFmtId="0" fontId="24" fillId="0" borderId="40" xfId="40" applyFont="1" applyFill="1" applyBorder="1" applyAlignment="1" applyProtection="1">
      <alignment horizontal="center" vertical="center" textRotation="255" wrapText="1"/>
      <protection locked="0"/>
    </xf>
    <xf numFmtId="0" fontId="24" fillId="0" borderId="18" xfId="40" applyFont="1" applyFill="1" applyBorder="1" applyAlignment="1" applyProtection="1">
      <alignment horizontal="center" vertical="center" textRotation="255" wrapText="1"/>
      <protection locked="0"/>
    </xf>
    <xf numFmtId="0" fontId="21" fillId="0" borderId="35" xfId="40" applyFont="1" applyFill="1" applyBorder="1" applyAlignment="1" applyProtection="1">
      <alignment horizontal="center" vertical="center"/>
      <protection/>
    </xf>
    <xf numFmtId="0" fontId="21" fillId="0" borderId="35" xfId="40" applyFont="1" applyFill="1" applyBorder="1" applyAlignment="1" applyProtection="1">
      <alignment horizontal="center" vertical="center"/>
      <protection/>
    </xf>
    <xf numFmtId="0" fontId="22" fillId="0" borderId="18"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0" fillId="0" borderId="40" xfId="0" applyFill="1" applyBorder="1" applyAlignment="1">
      <alignment horizontal="center" vertical="center" textRotation="255" wrapText="1"/>
    </xf>
    <xf numFmtId="0" fontId="22" fillId="0" borderId="48" xfId="40" applyFont="1" applyFill="1" applyBorder="1" applyAlignment="1" applyProtection="1">
      <alignment horizontal="center" vertical="center" wrapText="1"/>
      <protection locked="0"/>
    </xf>
    <xf numFmtId="0" fontId="22" fillId="0" borderId="47" xfId="40" applyFont="1" applyFill="1" applyBorder="1" applyAlignment="1" applyProtection="1">
      <alignment horizontal="center" vertical="center" wrapText="1"/>
      <protection locked="0"/>
    </xf>
    <xf numFmtId="0" fontId="22" fillId="0" borderId="10" xfId="40" applyFont="1" applyFill="1" applyBorder="1" applyAlignment="1" applyProtection="1">
      <alignment horizontal="center" vertical="center" wrapText="1"/>
      <protection locked="0"/>
    </xf>
    <xf numFmtId="0" fontId="22" fillId="0" borderId="10" xfId="40" applyFont="1" applyFill="1" applyBorder="1" applyAlignment="1" applyProtection="1">
      <alignment horizontal="center" vertical="center"/>
      <protection/>
    </xf>
    <xf numFmtId="49" fontId="22" fillId="0" borderId="11" xfId="40" applyNumberFormat="1" applyFont="1" applyFill="1" applyBorder="1" applyAlignment="1" applyProtection="1">
      <alignment horizontal="center" vertical="center" wrapText="1"/>
      <protection/>
    </xf>
    <xf numFmtId="49" fontId="24" fillId="0" borderId="11" xfId="40" applyNumberFormat="1" applyFont="1" applyFill="1" applyBorder="1" applyAlignment="1" applyProtection="1">
      <alignment horizontal="center" vertical="center" wrapText="1"/>
      <protection/>
    </xf>
    <xf numFmtId="49" fontId="24" fillId="0" borderId="18" xfId="40" applyNumberFormat="1" applyFont="1" applyFill="1" applyBorder="1" applyAlignment="1" applyProtection="1">
      <alignment horizontal="center" vertical="center" wrapText="1"/>
      <protection/>
    </xf>
    <xf numFmtId="0" fontId="22" fillId="0" borderId="37" xfId="40" applyFont="1" applyFill="1" applyBorder="1" applyAlignment="1" applyProtection="1">
      <alignment horizontal="center" vertical="center" wrapText="1"/>
      <protection/>
    </xf>
    <xf numFmtId="0" fontId="22" fillId="0" borderId="37" xfId="40" applyNumberFormat="1" applyFont="1" applyFill="1" applyBorder="1" applyAlignment="1" applyProtection="1">
      <alignment horizontal="center" vertical="center" wrapText="1"/>
      <protection/>
    </xf>
    <xf numFmtId="0" fontId="22" fillId="0" borderId="40" xfId="40" applyNumberFormat="1" applyFont="1" applyFill="1" applyBorder="1" applyAlignment="1" applyProtection="1">
      <alignment horizontal="center" vertical="center" wrapText="1"/>
      <protection/>
    </xf>
    <xf numFmtId="0" fontId="22" fillId="0" borderId="19" xfId="40" applyFont="1" applyFill="1" applyBorder="1" applyAlignment="1" applyProtection="1">
      <alignment horizontal="center" vertical="center" wrapText="1"/>
      <protection/>
    </xf>
    <xf numFmtId="0" fontId="22" fillId="0" borderId="36" xfId="40" applyFont="1" applyFill="1" applyBorder="1" applyAlignment="1" applyProtection="1">
      <alignment horizontal="center" vertical="center" wrapText="1"/>
      <protection/>
    </xf>
    <xf numFmtId="0" fontId="22" fillId="0" borderId="17" xfId="40" applyFont="1" applyFill="1" applyBorder="1" applyAlignment="1" applyProtection="1">
      <alignment horizontal="center" vertical="center" wrapText="1"/>
      <protection/>
    </xf>
    <xf numFmtId="49" fontId="23" fillId="0" borderId="0" xfId="40" applyNumberFormat="1" applyFont="1" applyFill="1" applyAlignment="1" applyProtection="1">
      <alignment horizontal="left" vertical="center" wrapText="1"/>
      <protection locked="0"/>
    </xf>
    <xf numFmtId="49" fontId="32" fillId="0" borderId="0" xfId="40" applyNumberFormat="1" applyFont="1" applyFill="1" applyAlignment="1" applyProtection="1">
      <alignment horizontal="left" vertical="center"/>
      <protection locked="0"/>
    </xf>
    <xf numFmtId="0" fontId="22" fillId="0" borderId="36" xfId="40" applyFont="1" applyFill="1" applyBorder="1" applyAlignment="1" applyProtection="1">
      <alignment horizontal="left" vertical="center"/>
      <protection locked="0"/>
    </xf>
    <xf numFmtId="0" fontId="22" fillId="0" borderId="0" xfId="40" applyFont="1" applyFill="1" applyAlignment="1" applyProtection="1">
      <alignment horizontal="left" vertical="center" wrapText="1"/>
      <protection locked="0"/>
    </xf>
    <xf numFmtId="0" fontId="22" fillId="0" borderId="0" xfId="40" applyFont="1" applyFill="1" applyAlignment="1" applyProtection="1">
      <alignment horizontal="left" vertical="center"/>
      <protection locked="0"/>
    </xf>
    <xf numFmtId="0" fontId="22" fillId="0" borderId="18" xfId="40" applyFont="1" applyFill="1" applyBorder="1" applyAlignment="1" applyProtection="1">
      <alignment horizontal="center" vertical="center" wrapText="1"/>
      <protection locked="0"/>
    </xf>
    <xf numFmtId="0" fontId="22" fillId="0" borderId="37" xfId="40" applyFont="1" applyFill="1" applyBorder="1" applyAlignment="1" applyProtection="1">
      <alignment horizontal="center" vertical="center" wrapText="1"/>
      <protection locked="0"/>
    </xf>
    <xf numFmtId="0" fontId="22" fillId="0" borderId="40" xfId="40" applyFont="1" applyFill="1" applyBorder="1" applyAlignment="1" applyProtection="1">
      <alignment horizontal="center" vertical="center" wrapText="1"/>
      <protection locked="0"/>
    </xf>
    <xf numFmtId="0" fontId="22" fillId="0" borderId="49" xfId="40" applyFont="1" applyFill="1" applyBorder="1" applyAlignment="1" applyProtection="1">
      <alignment horizontal="center" vertical="center" wrapText="1"/>
      <protection locked="0"/>
    </xf>
    <xf numFmtId="0" fontId="22" fillId="0" borderId="48" xfId="40" applyFont="1" applyFill="1" applyBorder="1" applyAlignment="1" applyProtection="1">
      <alignment horizontal="center" vertical="center"/>
      <protection locked="0"/>
    </xf>
    <xf numFmtId="0" fontId="22" fillId="0" borderId="47" xfId="40" applyFont="1" applyFill="1" applyBorder="1" applyAlignment="1" applyProtection="1">
      <alignment horizontal="center" vertical="center"/>
      <protection locked="0"/>
    </xf>
    <xf numFmtId="0" fontId="22" fillId="0" borderId="49" xfId="40" applyFont="1" applyFill="1" applyBorder="1" applyAlignment="1" applyProtection="1">
      <alignment horizontal="center" vertical="center"/>
      <protection locked="0"/>
    </xf>
    <xf numFmtId="0" fontId="22" fillId="0" borderId="13" xfId="40" applyFont="1" applyFill="1" applyBorder="1" applyAlignment="1" applyProtection="1">
      <alignment horizontal="center" vertical="center" wrapText="1"/>
      <protection locked="0"/>
    </xf>
    <xf numFmtId="0" fontId="0" fillId="0" borderId="0" xfId="40" applyFont="1" applyAlignment="1">
      <alignment horizontal="left" vertical="center"/>
      <protection/>
    </xf>
    <xf numFmtId="0" fontId="22" fillId="0" borderId="11" xfId="40" applyFont="1" applyBorder="1" applyAlignment="1">
      <alignment horizontal="center" vertical="center" wrapText="1"/>
      <protection/>
    </xf>
    <xf numFmtId="0" fontId="22" fillId="24" borderId="13" xfId="40" applyFont="1" applyFill="1" applyBorder="1" applyAlignment="1">
      <alignment horizontal="center" vertical="center" wrapText="1"/>
      <protection/>
    </xf>
    <xf numFmtId="0" fontId="22" fillId="24" borderId="39" xfId="40" applyFont="1" applyFill="1" applyBorder="1" applyAlignment="1">
      <alignment horizontal="center" vertical="center" wrapText="1"/>
      <protection/>
    </xf>
    <xf numFmtId="0" fontId="22" fillId="24" borderId="12" xfId="40" applyFont="1" applyFill="1" applyBorder="1" applyAlignment="1">
      <alignment horizontal="center" vertical="center" wrapText="1"/>
      <protection/>
    </xf>
    <xf numFmtId="49" fontId="22" fillId="0" borderId="11" xfId="40" applyNumberFormat="1" applyFont="1" applyBorder="1" applyAlignment="1">
      <alignment horizontal="center" vertical="center" wrapText="1"/>
      <protection/>
    </xf>
    <xf numFmtId="49" fontId="24" fillId="0" borderId="11" xfId="40" applyNumberFormat="1" applyFont="1" applyBorder="1" applyAlignment="1">
      <alignment horizontal="center" vertical="center" wrapText="1"/>
      <protection/>
    </xf>
    <xf numFmtId="0" fontId="22" fillId="24" borderId="18" xfId="40" applyFont="1" applyFill="1" applyBorder="1" applyAlignment="1">
      <alignment horizontal="center" vertical="center" wrapText="1"/>
      <protection/>
    </xf>
    <xf numFmtId="0" fontId="22" fillId="24" borderId="37" xfId="40" applyFont="1" applyFill="1" applyBorder="1" applyAlignment="1">
      <alignment horizontal="center" vertical="center" wrapText="1"/>
      <protection/>
    </xf>
    <xf numFmtId="0" fontId="22" fillId="24" borderId="40" xfId="40" applyFont="1" applyFill="1" applyBorder="1" applyAlignment="1">
      <alignment horizontal="center" vertical="center" wrapText="1"/>
      <protection/>
    </xf>
    <xf numFmtId="0" fontId="22" fillId="24" borderId="0" xfId="40" applyFont="1" applyFill="1" applyAlignment="1">
      <alignment horizontal="left" vertical="center"/>
      <protection/>
    </xf>
    <xf numFmtId="0" fontId="0" fillId="24" borderId="37" xfId="0" applyFont="1" applyFill="1" applyBorder="1" applyAlignment="1">
      <alignment horizontal="center" vertical="center" wrapText="1"/>
    </xf>
    <xf numFmtId="0" fontId="0" fillId="24" borderId="40" xfId="0" applyFont="1" applyFill="1" applyBorder="1" applyAlignment="1">
      <alignment horizontal="center" vertical="center" wrapText="1"/>
    </xf>
    <xf numFmtId="0" fontId="22" fillId="24" borderId="18" xfId="40" applyFont="1" applyFill="1" applyBorder="1" applyAlignment="1">
      <alignment horizontal="center" vertical="center" textRotation="255" wrapText="1"/>
      <protection/>
    </xf>
    <xf numFmtId="0" fontId="22" fillId="24" borderId="37" xfId="40" applyFont="1" applyFill="1" applyBorder="1" applyAlignment="1">
      <alignment horizontal="center" vertical="center" textRotation="255" wrapText="1"/>
      <protection/>
    </xf>
    <xf numFmtId="0" fontId="22" fillId="24" borderId="11" xfId="40" applyFont="1" applyFill="1" applyBorder="1" applyAlignment="1">
      <alignment horizontal="center" vertical="center" textRotation="255" wrapText="1"/>
      <protection/>
    </xf>
    <xf numFmtId="0" fontId="22" fillId="24" borderId="40" xfId="40" applyFont="1" applyFill="1" applyBorder="1" applyAlignment="1">
      <alignment horizontal="center" vertical="center" textRotation="255" wrapText="1"/>
      <protection/>
    </xf>
    <xf numFmtId="0" fontId="22" fillId="24" borderId="11" xfId="40" applyFont="1" applyFill="1" applyBorder="1" applyAlignment="1">
      <alignment horizontal="center" vertical="center" wrapText="1"/>
      <protection/>
    </xf>
    <xf numFmtId="0" fontId="21" fillId="0" borderId="35" xfId="40" applyFont="1" applyBorder="1" applyAlignment="1">
      <alignment horizontal="center" vertical="center"/>
      <protection/>
    </xf>
    <xf numFmtId="0" fontId="29" fillId="0" borderId="35" xfId="40" applyFont="1" applyBorder="1" applyAlignment="1">
      <alignment horizontal="center" vertical="center"/>
      <protection/>
    </xf>
    <xf numFmtId="0" fontId="36" fillId="0" borderId="50" xfId="43" applyFont="1" applyBorder="1" applyAlignment="1">
      <alignment horizontal="center" vertical="center" textRotation="255"/>
      <protection/>
    </xf>
    <xf numFmtId="0" fontId="36" fillId="0" borderId="51" xfId="43" applyFont="1" applyBorder="1" applyAlignment="1">
      <alignment horizontal="center" vertical="center" textRotation="255"/>
      <protection/>
    </xf>
    <xf numFmtId="0" fontId="36" fillId="0" borderId="18" xfId="43" applyFont="1" applyBorder="1" applyAlignment="1">
      <alignment horizontal="center" vertical="center" textRotation="255"/>
      <protection/>
    </xf>
    <xf numFmtId="0" fontId="36" fillId="0" borderId="37" xfId="43" applyFont="1" applyBorder="1" applyAlignment="1">
      <alignment horizontal="center" vertical="center" textRotation="255"/>
      <protection/>
    </xf>
    <xf numFmtId="0" fontId="36" fillId="0" borderId="52" xfId="43" applyFont="1" applyBorder="1" applyAlignment="1">
      <alignment horizontal="center" vertical="center" wrapText="1"/>
      <protection/>
    </xf>
    <xf numFmtId="0" fontId="36" fillId="0" borderId="53" xfId="43" applyFont="1" applyBorder="1" applyAlignment="1">
      <alignment horizontal="center" vertical="center" wrapText="1"/>
      <protection/>
    </xf>
    <xf numFmtId="0" fontId="36" fillId="0" borderId="37" xfId="43" applyFont="1" applyBorder="1" applyAlignment="1">
      <alignment horizontal="center" vertical="center" wrapText="1"/>
      <protection/>
    </xf>
    <xf numFmtId="0" fontId="36" fillId="0" borderId="50" xfId="43" applyFont="1" applyBorder="1" applyAlignment="1">
      <alignment horizontal="center" vertical="center"/>
      <protection/>
    </xf>
    <xf numFmtId="0" fontId="36" fillId="0" borderId="51" xfId="43" applyFont="1" applyBorder="1" applyAlignment="1">
      <alignment horizontal="center" vertical="center"/>
      <protection/>
    </xf>
    <xf numFmtId="0" fontId="36" fillId="0" borderId="18" xfId="43" applyFont="1" applyBorder="1" applyAlignment="1">
      <alignment horizontal="center" vertical="center"/>
      <protection/>
    </xf>
    <xf numFmtId="0" fontId="36" fillId="0" borderId="37" xfId="43" applyFont="1" applyBorder="1" applyAlignment="1">
      <alignment horizontal="center" vertical="center"/>
      <protection/>
    </xf>
    <xf numFmtId="0" fontId="34" fillId="0" borderId="0" xfId="0" applyFont="1" applyBorder="1" applyAlignment="1">
      <alignment vertical="top" wrapText="1"/>
    </xf>
    <xf numFmtId="0" fontId="1" fillId="0" borderId="0" xfId="43" applyAlignment="1">
      <alignment horizontal="left" vertical="center"/>
      <protection/>
    </xf>
    <xf numFmtId="0" fontId="33" fillId="0" borderId="0" xfId="43" applyFont="1" applyBorder="1" applyAlignment="1">
      <alignment horizontal="center" vertical="center"/>
      <protection/>
    </xf>
    <xf numFmtId="0" fontId="33" fillId="0" borderId="0" xfId="43" applyFont="1" applyBorder="1" applyAlignment="1">
      <alignment horizontal="center" vertical="center"/>
      <protection/>
    </xf>
    <xf numFmtId="0" fontId="36" fillId="0" borderId="54" xfId="43" applyFont="1" applyBorder="1" applyAlignment="1">
      <alignment horizontal="center" vertical="center"/>
      <protection/>
    </xf>
    <xf numFmtId="0" fontId="36" fillId="0" borderId="55" xfId="43" applyFont="1" applyBorder="1" applyAlignment="1">
      <alignment horizontal="center" vertical="center"/>
      <protection/>
    </xf>
    <xf numFmtId="0" fontId="36" fillId="0" borderId="56" xfId="43" applyFont="1" applyBorder="1" applyAlignment="1">
      <alignment horizontal="center" vertical="center"/>
      <protection/>
    </xf>
    <xf numFmtId="0" fontId="36" fillId="0" borderId="57" xfId="43" applyFont="1" applyBorder="1" applyAlignment="1">
      <alignment horizontal="center" vertical="center"/>
      <protection/>
    </xf>
    <xf numFmtId="0" fontId="36" fillId="0" borderId="58" xfId="43" applyFont="1" applyBorder="1" applyAlignment="1">
      <alignment horizontal="center" vertical="center" wrapText="1"/>
      <protection/>
    </xf>
    <xf numFmtId="0" fontId="36" fillId="0" borderId="19" xfId="43" applyFont="1" applyBorder="1" applyAlignment="1">
      <alignment horizontal="center" vertical="center" wrapText="1"/>
      <protection/>
    </xf>
    <xf numFmtId="0" fontId="36" fillId="0" borderId="43" xfId="43" applyFont="1" applyBorder="1" applyAlignment="1">
      <alignment horizontal="center" vertical="center" wrapText="1"/>
      <protection/>
    </xf>
    <xf numFmtId="0" fontId="36" fillId="0" borderId="59" xfId="43" applyFont="1" applyBorder="1" applyAlignment="1">
      <alignment horizontal="center" vertical="center"/>
      <protection/>
    </xf>
    <xf numFmtId="0" fontId="30" fillId="0" borderId="0" xfId="41" applyFont="1" applyBorder="1" applyAlignment="1">
      <alignment horizontal="center" vertical="center"/>
      <protection/>
    </xf>
    <xf numFmtId="0" fontId="22" fillId="24" borderId="31" xfId="0" applyFont="1" applyFill="1" applyBorder="1" applyAlignment="1">
      <alignment horizontal="center" vertical="center" wrapText="1"/>
    </xf>
    <xf numFmtId="0" fontId="22" fillId="24" borderId="32" xfId="0" applyFont="1" applyFill="1" applyBorder="1" applyAlignment="1">
      <alignment horizontal="center" vertical="center" wrapText="1"/>
    </xf>
    <xf numFmtId="0" fontId="22" fillId="24" borderId="60" xfId="0" applyFont="1" applyFill="1" applyBorder="1" applyAlignment="1">
      <alignment horizontal="center" vertical="center" wrapText="1"/>
    </xf>
    <xf numFmtId="0" fontId="22" fillId="24" borderId="23"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20" fillId="24" borderId="15" xfId="0" applyFont="1" applyFill="1" applyBorder="1" applyAlignment="1">
      <alignment horizontal="center" vertical="center" wrapText="1"/>
    </xf>
    <xf numFmtId="0" fontId="22" fillId="0" borderId="0" xfId="41" applyFont="1" applyAlignment="1">
      <alignment horizontal="left"/>
      <protection/>
    </xf>
    <xf numFmtId="0" fontId="20" fillId="24" borderId="24"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2" fillId="0" borderId="48" xfId="0" applyFont="1" applyBorder="1" applyAlignment="1">
      <alignment horizontal="center" vertical="center" textRotation="255"/>
    </xf>
    <xf numFmtId="0" fontId="22" fillId="0" borderId="47" xfId="0" applyFont="1" applyBorder="1" applyAlignment="1">
      <alignment horizontal="center" vertical="center" textRotation="255"/>
    </xf>
    <xf numFmtId="0" fontId="22" fillId="0" borderId="49" xfId="0" applyFont="1" applyBorder="1" applyAlignment="1">
      <alignment horizontal="center" vertical="center" textRotation="255"/>
    </xf>
    <xf numFmtId="0" fontId="22" fillId="0" borderId="10" xfId="0" applyFont="1" applyBorder="1" applyAlignment="1">
      <alignment vertical="center" textRotation="255"/>
    </xf>
    <xf numFmtId="0" fontId="30" fillId="0" borderId="61" xfId="0"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附件1-3+2013培养方案教学进程安排表(普通班)20130921w" xfId="40"/>
    <cellStyle name="常规_培养方案教学进程安排表(卓越班)" xfId="41"/>
    <cellStyle name="常规_人才培养方案教学进程安排表" xfId="42"/>
    <cellStyle name="常规_综合素质课外培养计划"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I108"/>
  <sheetViews>
    <sheetView tabSelected="1" workbookViewId="0" topLeftCell="A82">
      <selection activeCell="F102" sqref="F102"/>
    </sheetView>
  </sheetViews>
  <sheetFormatPr defaultColWidth="9.00390625" defaultRowHeight="14.25"/>
  <cols>
    <col min="1" max="1" width="4.00390625" style="90" customWidth="1"/>
    <col min="2" max="2" width="2.375" style="90" customWidth="1"/>
    <col min="3" max="3" width="9.375" style="96" customWidth="1"/>
    <col min="4" max="4" width="21.00390625" style="88" customWidth="1"/>
    <col min="5" max="5" width="4.00390625" style="88" customWidth="1"/>
    <col min="6" max="6" width="6.375" style="89" customWidth="1"/>
    <col min="7" max="7" width="6.375" style="89" bestFit="1" customWidth="1"/>
    <col min="8" max="8" width="5.00390625" style="89" customWidth="1"/>
    <col min="9" max="10" width="3.625" style="90" customWidth="1"/>
    <col min="11" max="19" width="3.125" style="90" customWidth="1"/>
    <col min="20" max="20" width="4.375" style="90" customWidth="1"/>
    <col min="21" max="21" width="4.00390625" style="90" customWidth="1"/>
    <col min="22" max="22" width="12.75390625" style="90" customWidth="1"/>
    <col min="23" max="23" width="0.12890625" style="90" customWidth="1"/>
    <col min="24" max="16384" width="9.00390625" style="91" customWidth="1"/>
  </cols>
  <sheetData>
    <row r="1" spans="1:23" s="98" customFormat="1" ht="17.25" customHeight="1">
      <c r="A1" s="352" t="s">
        <v>224</v>
      </c>
      <c r="B1" s="353"/>
      <c r="C1" s="353"/>
      <c r="D1" s="100"/>
      <c r="E1" s="100"/>
      <c r="F1" s="101"/>
      <c r="G1" s="101"/>
      <c r="H1" s="101"/>
      <c r="I1" s="102"/>
      <c r="J1" s="102"/>
      <c r="K1" s="102"/>
      <c r="L1" s="102"/>
      <c r="M1" s="102"/>
      <c r="N1" s="102"/>
      <c r="O1" s="102"/>
      <c r="P1" s="102"/>
      <c r="Q1" s="102"/>
      <c r="R1" s="102"/>
      <c r="S1" s="102"/>
      <c r="T1" s="102"/>
      <c r="U1" s="102"/>
      <c r="V1" s="102"/>
      <c r="W1" s="102"/>
    </row>
    <row r="2" spans="1:23" s="98" customFormat="1" ht="24" customHeight="1">
      <c r="A2" s="361" t="s">
        <v>320</v>
      </c>
      <c r="B2" s="362"/>
      <c r="C2" s="362"/>
      <c r="D2" s="362"/>
      <c r="E2" s="362"/>
      <c r="F2" s="362"/>
      <c r="G2" s="362"/>
      <c r="H2" s="362"/>
      <c r="I2" s="362"/>
      <c r="J2" s="362"/>
      <c r="K2" s="362"/>
      <c r="L2" s="362"/>
      <c r="M2" s="362"/>
      <c r="N2" s="362"/>
      <c r="O2" s="362"/>
      <c r="P2" s="362"/>
      <c r="Q2" s="362"/>
      <c r="R2" s="362"/>
      <c r="S2" s="362"/>
      <c r="T2" s="362"/>
      <c r="U2" s="362"/>
      <c r="V2" s="362"/>
      <c r="W2" s="97"/>
    </row>
    <row r="3" spans="1:24" s="114" customFormat="1" ht="12">
      <c r="A3" s="343" t="s">
        <v>3</v>
      </c>
      <c r="B3" s="343"/>
      <c r="C3" s="370" t="s">
        <v>4</v>
      </c>
      <c r="D3" s="343" t="s">
        <v>0</v>
      </c>
      <c r="E3" s="343" t="s">
        <v>5</v>
      </c>
      <c r="F3" s="345" t="s">
        <v>6</v>
      </c>
      <c r="G3" s="234" t="s">
        <v>10</v>
      </c>
      <c r="H3" s="376" t="s">
        <v>11</v>
      </c>
      <c r="I3" s="377"/>
      <c r="J3" s="377"/>
      <c r="K3" s="378"/>
      <c r="L3" s="343" t="s">
        <v>1</v>
      </c>
      <c r="M3" s="343"/>
      <c r="N3" s="343"/>
      <c r="O3" s="343"/>
      <c r="P3" s="343"/>
      <c r="Q3" s="343"/>
      <c r="R3" s="343"/>
      <c r="S3" s="343"/>
      <c r="T3" s="343" t="s">
        <v>237</v>
      </c>
      <c r="U3" s="344" t="s">
        <v>199</v>
      </c>
      <c r="V3" s="343" t="s">
        <v>7</v>
      </c>
      <c r="W3" s="113"/>
      <c r="X3" s="369" t="s">
        <v>202</v>
      </c>
    </row>
    <row r="4" spans="1:24" s="114" customFormat="1" ht="12" customHeight="1">
      <c r="A4" s="343"/>
      <c r="B4" s="343"/>
      <c r="C4" s="371"/>
      <c r="D4" s="343"/>
      <c r="E4" s="343"/>
      <c r="F4" s="345"/>
      <c r="G4" s="374"/>
      <c r="H4" s="345" t="s">
        <v>12</v>
      </c>
      <c r="I4" s="343" t="s">
        <v>8</v>
      </c>
      <c r="J4" s="344" t="s">
        <v>9</v>
      </c>
      <c r="K4" s="344" t="s">
        <v>13</v>
      </c>
      <c r="L4" s="112">
        <v>1</v>
      </c>
      <c r="M4" s="112">
        <v>2</v>
      </c>
      <c r="N4" s="112">
        <v>3</v>
      </c>
      <c r="O4" s="112">
        <v>4</v>
      </c>
      <c r="P4" s="112">
        <v>5</v>
      </c>
      <c r="Q4" s="112">
        <v>6</v>
      </c>
      <c r="R4" s="112">
        <v>7</v>
      </c>
      <c r="S4" s="112">
        <v>8</v>
      </c>
      <c r="T4" s="343"/>
      <c r="U4" s="373"/>
      <c r="V4" s="343"/>
      <c r="W4" s="113"/>
      <c r="X4" s="369"/>
    </row>
    <row r="5" spans="1:24" s="114" customFormat="1" ht="12.75">
      <c r="A5" s="343"/>
      <c r="B5" s="344"/>
      <c r="C5" s="372"/>
      <c r="D5" s="344"/>
      <c r="E5" s="343"/>
      <c r="F5" s="345"/>
      <c r="G5" s="375"/>
      <c r="H5" s="234"/>
      <c r="I5" s="344"/>
      <c r="J5" s="349"/>
      <c r="K5" s="349"/>
      <c r="L5" s="99">
        <v>19</v>
      </c>
      <c r="M5" s="99">
        <v>20</v>
      </c>
      <c r="N5" s="99">
        <v>20</v>
      </c>
      <c r="O5" s="99">
        <v>20</v>
      </c>
      <c r="P5" s="99">
        <v>20</v>
      </c>
      <c r="Q5" s="99">
        <v>20</v>
      </c>
      <c r="R5" s="99">
        <v>20</v>
      </c>
      <c r="S5" s="99">
        <v>16</v>
      </c>
      <c r="T5" s="344"/>
      <c r="U5" s="349"/>
      <c r="V5" s="344"/>
      <c r="W5" s="113"/>
      <c r="X5" s="369"/>
    </row>
    <row r="6" spans="1:25" s="117" customFormat="1" ht="19.5" customHeight="1">
      <c r="A6" s="360" t="s">
        <v>328</v>
      </c>
      <c r="B6" s="360" t="s">
        <v>329</v>
      </c>
      <c r="C6" s="132" t="s">
        <v>330</v>
      </c>
      <c r="D6" s="237" t="s">
        <v>331</v>
      </c>
      <c r="E6" s="134" t="s">
        <v>332</v>
      </c>
      <c r="F6" s="147">
        <v>2.5</v>
      </c>
      <c r="G6" s="147">
        <v>48</v>
      </c>
      <c r="H6" s="147">
        <v>32</v>
      </c>
      <c r="I6" s="133">
        <v>0</v>
      </c>
      <c r="J6" s="133">
        <v>0</v>
      </c>
      <c r="K6" s="133">
        <v>16</v>
      </c>
      <c r="L6" s="133">
        <v>2</v>
      </c>
      <c r="M6" s="133"/>
      <c r="N6" s="133"/>
      <c r="O6" s="133"/>
      <c r="P6" s="133"/>
      <c r="Q6" s="133"/>
      <c r="R6" s="135"/>
      <c r="S6" s="135"/>
      <c r="T6" s="198" t="s">
        <v>500</v>
      </c>
      <c r="U6" s="135"/>
      <c r="V6" s="115"/>
      <c r="W6" s="116"/>
      <c r="X6" s="366" t="s">
        <v>300</v>
      </c>
      <c r="Y6" s="366" t="s">
        <v>203</v>
      </c>
    </row>
    <row r="7" spans="1:25" s="117" customFormat="1" ht="19.5" customHeight="1">
      <c r="A7" s="358"/>
      <c r="B7" s="358"/>
      <c r="C7" s="132" t="s">
        <v>333</v>
      </c>
      <c r="D7" s="237" t="s">
        <v>334</v>
      </c>
      <c r="E7" s="134" t="s">
        <v>332</v>
      </c>
      <c r="F7" s="147">
        <v>2</v>
      </c>
      <c r="G7" s="147">
        <v>32</v>
      </c>
      <c r="H7" s="147">
        <v>32</v>
      </c>
      <c r="I7" s="133">
        <v>0</v>
      </c>
      <c r="J7" s="133">
        <v>0</v>
      </c>
      <c r="K7" s="133">
        <v>0</v>
      </c>
      <c r="L7" s="133">
        <v>2</v>
      </c>
      <c r="M7" s="133"/>
      <c r="N7" s="133"/>
      <c r="O7" s="133"/>
      <c r="P7" s="133"/>
      <c r="Q7" s="133"/>
      <c r="R7" s="135"/>
      <c r="S7" s="135"/>
      <c r="T7" s="198" t="s">
        <v>499</v>
      </c>
      <c r="U7" s="135"/>
      <c r="V7" s="115"/>
      <c r="W7" s="116"/>
      <c r="X7" s="367"/>
      <c r="Y7" s="367"/>
    </row>
    <row r="8" spans="1:25" s="117" customFormat="1" ht="19.5" customHeight="1">
      <c r="A8" s="358"/>
      <c r="B8" s="358"/>
      <c r="C8" s="132" t="s">
        <v>335</v>
      </c>
      <c r="D8" s="237" t="s">
        <v>336</v>
      </c>
      <c r="E8" s="134" t="s">
        <v>332</v>
      </c>
      <c r="F8" s="147">
        <v>2.5</v>
      </c>
      <c r="G8" s="147">
        <v>48</v>
      </c>
      <c r="H8" s="147">
        <v>32</v>
      </c>
      <c r="I8" s="133">
        <v>0</v>
      </c>
      <c r="J8" s="133">
        <v>0</v>
      </c>
      <c r="K8" s="133">
        <v>16</v>
      </c>
      <c r="L8" s="133"/>
      <c r="M8" s="133">
        <v>2</v>
      </c>
      <c r="N8" s="133"/>
      <c r="O8" s="133"/>
      <c r="P8" s="133"/>
      <c r="Q8" s="133"/>
      <c r="R8" s="135"/>
      <c r="S8" s="135"/>
      <c r="T8" s="198" t="s">
        <v>499</v>
      </c>
      <c r="U8" s="135"/>
      <c r="V8" s="115"/>
      <c r="W8" s="116"/>
      <c r="X8" s="367"/>
      <c r="Y8" s="367"/>
    </row>
    <row r="9" spans="1:25" s="117" customFormat="1" ht="37.5" customHeight="1">
      <c r="A9" s="358"/>
      <c r="B9" s="358"/>
      <c r="C9" s="132" t="s">
        <v>337</v>
      </c>
      <c r="D9" s="237" t="s">
        <v>338</v>
      </c>
      <c r="E9" s="134" t="s">
        <v>332</v>
      </c>
      <c r="F9" s="147">
        <v>5</v>
      </c>
      <c r="G9" s="147">
        <v>96</v>
      </c>
      <c r="H9" s="147">
        <v>64</v>
      </c>
      <c r="I9" s="133">
        <v>0</v>
      </c>
      <c r="J9" s="133">
        <v>0</v>
      </c>
      <c r="K9" s="133">
        <v>32</v>
      </c>
      <c r="L9" s="133"/>
      <c r="M9" s="133"/>
      <c r="N9" s="133">
        <v>2</v>
      </c>
      <c r="O9" s="133">
        <v>2</v>
      </c>
      <c r="P9" s="133"/>
      <c r="Q9" s="133"/>
      <c r="R9" s="135"/>
      <c r="S9" s="135"/>
      <c r="T9" s="198" t="s">
        <v>499</v>
      </c>
      <c r="U9" s="135"/>
      <c r="V9" s="115"/>
      <c r="W9" s="116"/>
      <c r="X9" s="367"/>
      <c r="Y9" s="367"/>
    </row>
    <row r="10" spans="1:25" s="117" customFormat="1" ht="24.75" customHeight="1">
      <c r="A10" s="358"/>
      <c r="B10" s="358"/>
      <c r="C10" s="132" t="s">
        <v>339</v>
      </c>
      <c r="D10" s="238" t="s">
        <v>527</v>
      </c>
      <c r="E10" s="134" t="s">
        <v>332</v>
      </c>
      <c r="F10" s="147">
        <v>1</v>
      </c>
      <c r="G10" s="147">
        <v>16</v>
      </c>
      <c r="H10" s="147">
        <v>16</v>
      </c>
      <c r="I10" s="133">
        <v>0</v>
      </c>
      <c r="J10" s="133">
        <v>0</v>
      </c>
      <c r="K10" s="133">
        <v>0</v>
      </c>
      <c r="L10" s="133"/>
      <c r="M10" s="133"/>
      <c r="N10" s="133">
        <v>2</v>
      </c>
      <c r="O10" s="133"/>
      <c r="P10" s="133"/>
      <c r="Q10" s="133"/>
      <c r="R10" s="133"/>
      <c r="S10" s="133"/>
      <c r="T10" s="198" t="s">
        <v>501</v>
      </c>
      <c r="U10" s="135"/>
      <c r="V10" s="202" t="s">
        <v>528</v>
      </c>
      <c r="W10" s="116"/>
      <c r="X10" s="367"/>
      <c r="Y10" s="367"/>
    </row>
    <row r="11" spans="1:25" s="117" customFormat="1" ht="25.5" customHeight="1">
      <c r="A11" s="358"/>
      <c r="B11" s="358"/>
      <c r="C11" s="132" t="s">
        <v>607</v>
      </c>
      <c r="D11" s="237" t="s">
        <v>340</v>
      </c>
      <c r="E11" s="134" t="s">
        <v>332</v>
      </c>
      <c r="F11" s="148">
        <v>4</v>
      </c>
      <c r="G11" s="147">
        <v>128</v>
      </c>
      <c r="H11" s="203">
        <v>0</v>
      </c>
      <c r="I11" s="239">
        <v>0</v>
      </c>
      <c r="J11" s="133">
        <v>0</v>
      </c>
      <c r="K11" s="133">
        <v>0</v>
      </c>
      <c r="L11" s="147">
        <v>2</v>
      </c>
      <c r="M11" s="147">
        <v>2</v>
      </c>
      <c r="N11" s="147">
        <v>2</v>
      </c>
      <c r="O11" s="147">
        <v>2</v>
      </c>
      <c r="P11" s="133"/>
      <c r="Q11" s="133"/>
      <c r="R11" s="135"/>
      <c r="S11" s="135"/>
      <c r="T11" s="198" t="s">
        <v>499</v>
      </c>
      <c r="U11" s="135"/>
      <c r="V11" s="115"/>
      <c r="W11" s="116"/>
      <c r="X11" s="367"/>
      <c r="Y11" s="367"/>
    </row>
    <row r="12" spans="1:25" s="117" customFormat="1" ht="19.5" customHeight="1">
      <c r="A12" s="358"/>
      <c r="B12" s="358"/>
      <c r="C12" s="132" t="s">
        <v>341</v>
      </c>
      <c r="D12" s="237" t="s">
        <v>342</v>
      </c>
      <c r="E12" s="134" t="s">
        <v>332</v>
      </c>
      <c r="F12" s="147">
        <v>1.5</v>
      </c>
      <c r="G12" s="147">
        <v>32</v>
      </c>
      <c r="H12" s="147">
        <v>16</v>
      </c>
      <c r="I12" s="133">
        <v>0</v>
      </c>
      <c r="J12" s="133">
        <v>0</v>
      </c>
      <c r="K12" s="133">
        <v>16</v>
      </c>
      <c r="L12" s="133"/>
      <c r="M12" s="133"/>
      <c r="N12" s="133"/>
      <c r="O12" s="133"/>
      <c r="P12" s="133"/>
      <c r="Q12" s="147">
        <v>1</v>
      </c>
      <c r="R12" s="135"/>
      <c r="S12" s="135"/>
      <c r="T12" s="198" t="s">
        <v>499</v>
      </c>
      <c r="U12" s="135"/>
      <c r="V12" s="115"/>
      <c r="W12" s="116"/>
      <c r="X12" s="367"/>
      <c r="Y12" s="367"/>
    </row>
    <row r="13" spans="1:25" s="117" customFormat="1" ht="19.5" customHeight="1">
      <c r="A13" s="358"/>
      <c r="B13" s="358"/>
      <c r="C13" s="132" t="s">
        <v>343</v>
      </c>
      <c r="D13" s="237" t="s">
        <v>344</v>
      </c>
      <c r="E13" s="134" t="s">
        <v>332</v>
      </c>
      <c r="F13" s="147">
        <v>2</v>
      </c>
      <c r="G13" s="147">
        <v>32</v>
      </c>
      <c r="H13" s="147">
        <v>22</v>
      </c>
      <c r="I13" s="133">
        <v>0</v>
      </c>
      <c r="J13" s="133">
        <v>0</v>
      </c>
      <c r="K13" s="133">
        <v>10</v>
      </c>
      <c r="L13" s="149"/>
      <c r="M13" s="133">
        <v>2</v>
      </c>
      <c r="N13" s="133"/>
      <c r="O13" s="133"/>
      <c r="P13" s="133"/>
      <c r="Q13" s="133"/>
      <c r="R13" s="135"/>
      <c r="S13" s="135"/>
      <c r="T13" s="198" t="s">
        <v>499</v>
      </c>
      <c r="U13" s="135"/>
      <c r="V13" s="115"/>
      <c r="W13" s="116"/>
      <c r="X13" s="367"/>
      <c r="Y13" s="367"/>
    </row>
    <row r="14" spans="1:25" s="117" customFormat="1" ht="19.5" customHeight="1">
      <c r="A14" s="358"/>
      <c r="B14" s="358"/>
      <c r="C14" s="132" t="s">
        <v>345</v>
      </c>
      <c r="D14" s="237" t="s">
        <v>346</v>
      </c>
      <c r="E14" s="134" t="s">
        <v>332</v>
      </c>
      <c r="F14" s="148">
        <v>1</v>
      </c>
      <c r="G14" s="147">
        <v>18</v>
      </c>
      <c r="H14" s="147">
        <v>18</v>
      </c>
      <c r="I14" s="133">
        <v>0</v>
      </c>
      <c r="J14" s="133">
        <v>0</v>
      </c>
      <c r="K14" s="133">
        <v>0</v>
      </c>
      <c r="L14" s="133"/>
      <c r="M14" s="133"/>
      <c r="N14" s="133"/>
      <c r="O14" s="240">
        <v>2</v>
      </c>
      <c r="P14" s="133"/>
      <c r="Q14" s="133"/>
      <c r="R14" s="135"/>
      <c r="S14" s="135"/>
      <c r="T14" s="198" t="s">
        <v>499</v>
      </c>
      <c r="U14" s="135"/>
      <c r="V14" s="115"/>
      <c r="W14" s="116"/>
      <c r="X14" s="367"/>
      <c r="Y14" s="367"/>
    </row>
    <row r="15" spans="1:25" s="244" customFormat="1" ht="21.75" customHeight="1">
      <c r="A15" s="358"/>
      <c r="B15" s="358"/>
      <c r="C15" s="132">
        <v>809902005</v>
      </c>
      <c r="D15" s="241" t="s">
        <v>599</v>
      </c>
      <c r="E15" s="242" t="s">
        <v>600</v>
      </c>
      <c r="F15" s="243">
        <v>1</v>
      </c>
      <c r="G15" s="243"/>
      <c r="H15" s="243"/>
      <c r="J15" s="243"/>
      <c r="L15" s="243"/>
      <c r="M15" s="246"/>
      <c r="N15" s="247"/>
      <c r="O15" s="247"/>
      <c r="P15" s="247"/>
      <c r="Q15" s="247"/>
      <c r="R15" s="247"/>
      <c r="S15" s="247"/>
      <c r="T15" s="248" t="s">
        <v>499</v>
      </c>
      <c r="U15" s="247"/>
      <c r="V15" s="211" t="s">
        <v>608</v>
      </c>
      <c r="W15" s="249"/>
      <c r="X15" s="367"/>
      <c r="Y15" s="367"/>
    </row>
    <row r="16" spans="1:25" s="255" customFormat="1" ht="23.25" customHeight="1">
      <c r="A16" s="358"/>
      <c r="B16" s="358"/>
      <c r="C16" s="250" t="s">
        <v>535</v>
      </c>
      <c r="D16" s="237" t="s">
        <v>536</v>
      </c>
      <c r="E16" s="242" t="s">
        <v>537</v>
      </c>
      <c r="F16" s="251">
        <v>1.5</v>
      </c>
      <c r="G16" s="251">
        <v>24</v>
      </c>
      <c r="H16" s="251">
        <v>24</v>
      </c>
      <c r="I16" s="239">
        <v>0</v>
      </c>
      <c r="J16" s="239">
        <v>0</v>
      </c>
      <c r="K16" s="239">
        <v>0</v>
      </c>
      <c r="L16" s="239"/>
      <c r="M16" s="239"/>
      <c r="N16" s="239"/>
      <c r="O16" s="239"/>
      <c r="P16" s="239"/>
      <c r="Q16" s="239"/>
      <c r="R16" s="247"/>
      <c r="S16" s="247"/>
      <c r="T16" s="252" t="s">
        <v>538</v>
      </c>
      <c r="U16" s="247"/>
      <c r="V16" s="253" t="s">
        <v>539</v>
      </c>
      <c r="W16" s="254"/>
      <c r="X16" s="367"/>
      <c r="Y16" s="367"/>
    </row>
    <row r="17" spans="1:25" s="255" customFormat="1" ht="19.5" customHeight="1">
      <c r="A17" s="358"/>
      <c r="B17" s="358"/>
      <c r="C17" s="246" t="s">
        <v>540</v>
      </c>
      <c r="D17" s="256" t="s">
        <v>541</v>
      </c>
      <c r="E17" s="257" t="s">
        <v>542</v>
      </c>
      <c r="F17" s="258">
        <v>2</v>
      </c>
      <c r="G17" s="258"/>
      <c r="H17" s="258"/>
      <c r="I17" s="258"/>
      <c r="J17" s="258"/>
      <c r="K17" s="246"/>
      <c r="L17" s="246" t="s">
        <v>543</v>
      </c>
      <c r="M17" s="246"/>
      <c r="N17" s="259"/>
      <c r="O17" s="259"/>
      <c r="P17" s="259"/>
      <c r="Q17" s="259"/>
      <c r="R17" s="259"/>
      <c r="S17" s="259"/>
      <c r="T17" s="252" t="s">
        <v>538</v>
      </c>
      <c r="U17" s="259"/>
      <c r="V17" s="260"/>
      <c r="W17" s="254"/>
      <c r="X17" s="367"/>
      <c r="Y17" s="367"/>
    </row>
    <row r="18" spans="1:35" s="265" customFormat="1" ht="19.5" customHeight="1">
      <c r="A18" s="358"/>
      <c r="B18" s="358"/>
      <c r="C18" s="256" t="s">
        <v>511</v>
      </c>
      <c r="D18" s="261" t="s">
        <v>544</v>
      </c>
      <c r="E18" s="262" t="s">
        <v>545</v>
      </c>
      <c r="F18" s="263">
        <v>4.5</v>
      </c>
      <c r="G18" s="263">
        <v>72</v>
      </c>
      <c r="H18" s="263">
        <v>72</v>
      </c>
      <c r="I18" s="263">
        <v>0</v>
      </c>
      <c r="J18" s="258">
        <v>0</v>
      </c>
      <c r="K18" s="258">
        <v>0</v>
      </c>
      <c r="L18" s="258">
        <v>5</v>
      </c>
      <c r="M18" s="263"/>
      <c r="N18" s="258"/>
      <c r="O18" s="246"/>
      <c r="P18" s="246"/>
      <c r="Q18" s="246"/>
      <c r="R18" s="252"/>
      <c r="S18" s="252"/>
      <c r="T18" s="252" t="s">
        <v>546</v>
      </c>
      <c r="U18" s="252">
        <v>72</v>
      </c>
      <c r="V18" s="252"/>
      <c r="W18" s="264"/>
      <c r="X18" s="367"/>
      <c r="Y18" s="367"/>
      <c r="AB18" s="265">
        <f>IF(ISERROR(FIND("SJ",E18,1)),0,F18)</f>
        <v>0</v>
      </c>
      <c r="AC18" s="265">
        <f>I18+J18+K18</f>
        <v>0</v>
      </c>
      <c r="AE18" s="265">
        <f>SUM(AB18:AD18)</f>
        <v>0</v>
      </c>
      <c r="AF18" s="265">
        <f>(I18+J18)/16+K18/32</f>
        <v>0</v>
      </c>
      <c r="AG18" s="265">
        <f>AB18</f>
        <v>0</v>
      </c>
      <c r="AH18" s="265">
        <f>SUM(AF18:AG18)</f>
        <v>0</v>
      </c>
      <c r="AI18" s="265">
        <f>H18</f>
        <v>72</v>
      </c>
    </row>
    <row r="19" spans="1:35" s="265" customFormat="1" ht="19.5" customHeight="1">
      <c r="A19" s="358"/>
      <c r="B19" s="358"/>
      <c r="C19" s="266" t="s">
        <v>512</v>
      </c>
      <c r="D19" s="267" t="s">
        <v>513</v>
      </c>
      <c r="E19" s="268" t="s">
        <v>545</v>
      </c>
      <c r="F19" s="269">
        <v>4.5</v>
      </c>
      <c r="G19" s="269">
        <v>72</v>
      </c>
      <c r="H19" s="269">
        <v>72</v>
      </c>
      <c r="I19" s="242">
        <v>0</v>
      </c>
      <c r="J19" s="242">
        <v>0</v>
      </c>
      <c r="K19" s="247">
        <v>0</v>
      </c>
      <c r="L19" s="246"/>
      <c r="M19" s="258">
        <v>5</v>
      </c>
      <c r="N19" s="252"/>
      <c r="O19" s="252"/>
      <c r="P19" s="252"/>
      <c r="Q19" s="252"/>
      <c r="R19" s="252"/>
      <c r="S19" s="252"/>
      <c r="T19" s="252" t="s">
        <v>546</v>
      </c>
      <c r="U19" s="252">
        <v>72</v>
      </c>
      <c r="V19" s="270"/>
      <c r="W19" s="271"/>
      <c r="X19" s="367"/>
      <c r="Y19" s="367"/>
      <c r="AB19" s="265">
        <f>IF(ISERROR(FIND("SJ",E19,1)),0,F19)</f>
        <v>0</v>
      </c>
      <c r="AC19" s="265">
        <f>I19+J19+K19</f>
        <v>0</v>
      </c>
      <c r="AE19" s="265">
        <f>SUM(AB19:AD19)</f>
        <v>0</v>
      </c>
      <c r="AF19" s="265">
        <f>(I19+J19)/16+K19/32</f>
        <v>0</v>
      </c>
      <c r="AG19" s="265">
        <f>AB19</f>
        <v>0</v>
      </c>
      <c r="AH19" s="265">
        <f>SUM(AF19:AG19)</f>
        <v>0</v>
      </c>
      <c r="AI19" s="265">
        <f>H19</f>
        <v>72</v>
      </c>
    </row>
    <row r="20" spans="1:25" s="255" customFormat="1" ht="19.5" customHeight="1">
      <c r="A20" s="358"/>
      <c r="B20" s="358"/>
      <c r="C20" s="266" t="s">
        <v>547</v>
      </c>
      <c r="D20" s="272" t="s">
        <v>548</v>
      </c>
      <c r="E20" s="273" t="s">
        <v>545</v>
      </c>
      <c r="F20" s="274">
        <v>3</v>
      </c>
      <c r="G20" s="274">
        <v>48</v>
      </c>
      <c r="H20" s="274">
        <v>48</v>
      </c>
      <c r="I20" s="273">
        <v>0</v>
      </c>
      <c r="J20" s="273">
        <v>0</v>
      </c>
      <c r="K20" s="275">
        <v>0</v>
      </c>
      <c r="L20" s="276"/>
      <c r="M20" s="276"/>
      <c r="N20" s="277"/>
      <c r="O20" s="278">
        <v>3</v>
      </c>
      <c r="P20" s="276"/>
      <c r="Q20" s="276"/>
      <c r="R20" s="276"/>
      <c r="S20" s="276"/>
      <c r="T20" s="252" t="s">
        <v>538</v>
      </c>
      <c r="U20" s="276">
        <v>96</v>
      </c>
      <c r="V20" s="253"/>
      <c r="W20" s="254"/>
      <c r="X20" s="367"/>
      <c r="Y20" s="367"/>
    </row>
    <row r="21" spans="1:25" s="255" customFormat="1" ht="19.5" customHeight="1">
      <c r="A21" s="358"/>
      <c r="B21" s="358"/>
      <c r="C21" s="279" t="s">
        <v>549</v>
      </c>
      <c r="D21" s="272" t="s">
        <v>534</v>
      </c>
      <c r="E21" s="273" t="s">
        <v>545</v>
      </c>
      <c r="F21" s="274">
        <v>2</v>
      </c>
      <c r="G21" s="274">
        <v>32</v>
      </c>
      <c r="H21" s="274">
        <v>32</v>
      </c>
      <c r="I21" s="280">
        <v>0</v>
      </c>
      <c r="J21" s="277">
        <v>0</v>
      </c>
      <c r="K21" s="277">
        <v>0</v>
      </c>
      <c r="L21" s="281"/>
      <c r="M21" s="282"/>
      <c r="N21" s="282">
        <v>2</v>
      </c>
      <c r="O21" s="281"/>
      <c r="P21" s="276"/>
      <c r="Q21" s="276"/>
      <c r="R21" s="276"/>
      <c r="S21" s="276"/>
      <c r="T21" s="252" t="s">
        <v>538</v>
      </c>
      <c r="U21" s="276">
        <v>64</v>
      </c>
      <c r="V21" s="253"/>
      <c r="W21" s="254"/>
      <c r="X21" s="367"/>
      <c r="Y21" s="367"/>
    </row>
    <row r="22" spans="1:35" s="288" customFormat="1" ht="19.5" customHeight="1">
      <c r="A22" s="358"/>
      <c r="B22" s="358"/>
      <c r="C22" s="283" t="s">
        <v>514</v>
      </c>
      <c r="D22" s="267" t="s">
        <v>515</v>
      </c>
      <c r="E22" s="284" t="s">
        <v>550</v>
      </c>
      <c r="F22" s="285">
        <v>5</v>
      </c>
      <c r="G22" s="286">
        <v>80</v>
      </c>
      <c r="H22" s="286">
        <v>80</v>
      </c>
      <c r="I22" s="268">
        <v>0</v>
      </c>
      <c r="J22" s="268">
        <v>0</v>
      </c>
      <c r="K22" s="252">
        <v>0</v>
      </c>
      <c r="L22" s="252"/>
      <c r="M22" s="252">
        <v>5</v>
      </c>
      <c r="N22" s="287"/>
      <c r="O22" s="287"/>
      <c r="P22" s="252"/>
      <c r="Q22" s="252"/>
      <c r="R22" s="252"/>
      <c r="S22" s="252"/>
      <c r="T22" s="252" t="s">
        <v>551</v>
      </c>
      <c r="U22" s="252"/>
      <c r="V22" s="252"/>
      <c r="W22" s="264"/>
      <c r="X22" s="367"/>
      <c r="Y22" s="367"/>
      <c r="AB22" s="288">
        <f>IF(ISERROR(FIND("SJ",E22,1)),0,F22)</f>
        <v>0</v>
      </c>
      <c r="AC22" s="288">
        <f>I22+J22+K22</f>
        <v>0</v>
      </c>
      <c r="AE22" s="288">
        <f>SUM(AB22:AD22)</f>
        <v>0</v>
      </c>
      <c r="AF22" s="288">
        <f>(I22+J22)/16+K22/32</f>
        <v>0</v>
      </c>
      <c r="AG22" s="288">
        <f>AB22</f>
        <v>0</v>
      </c>
      <c r="AH22" s="288">
        <f>SUM(AF22:AG22)</f>
        <v>0</v>
      </c>
      <c r="AI22" s="288">
        <f>H22</f>
        <v>80</v>
      </c>
    </row>
    <row r="23" spans="1:35" s="265" customFormat="1" ht="19.5" customHeight="1">
      <c r="A23" s="358"/>
      <c r="B23" s="358"/>
      <c r="C23" s="289" t="s">
        <v>516</v>
      </c>
      <c r="D23" s="290" t="s">
        <v>552</v>
      </c>
      <c r="E23" s="291" t="s">
        <v>550</v>
      </c>
      <c r="F23" s="263">
        <v>0.5</v>
      </c>
      <c r="G23" s="263">
        <v>12</v>
      </c>
      <c r="H23" s="263">
        <v>0</v>
      </c>
      <c r="I23" s="263">
        <v>12</v>
      </c>
      <c r="J23" s="258">
        <v>0</v>
      </c>
      <c r="K23" s="258">
        <v>0</v>
      </c>
      <c r="L23" s="246"/>
      <c r="M23" s="263">
        <v>1</v>
      </c>
      <c r="N23" s="263"/>
      <c r="O23" s="246"/>
      <c r="P23" s="252"/>
      <c r="Q23" s="252"/>
      <c r="R23" s="252"/>
      <c r="S23" s="252"/>
      <c r="T23" s="252" t="s">
        <v>553</v>
      </c>
      <c r="U23" s="252"/>
      <c r="V23" s="252"/>
      <c r="W23" s="264"/>
      <c r="X23" s="367"/>
      <c r="Y23" s="367"/>
      <c r="AB23" s="265">
        <v>0</v>
      </c>
      <c r="AC23" s="265">
        <f>I23+J23+K23</f>
        <v>12</v>
      </c>
      <c r="AE23" s="265">
        <f>SUM(AB23:AD23)</f>
        <v>12</v>
      </c>
      <c r="AG23" s="265">
        <f>F23</f>
        <v>0.5</v>
      </c>
      <c r="AH23" s="265">
        <f>SUM(AF23:AG23)</f>
        <v>0.5</v>
      </c>
      <c r="AI23" s="265">
        <f>H23</f>
        <v>0</v>
      </c>
    </row>
    <row r="24" spans="1:35" s="265" customFormat="1" ht="19.5" customHeight="1">
      <c r="A24" s="358"/>
      <c r="B24" s="358"/>
      <c r="C24" s="256" t="s">
        <v>517</v>
      </c>
      <c r="D24" s="261" t="s">
        <v>518</v>
      </c>
      <c r="E24" s="262" t="s">
        <v>550</v>
      </c>
      <c r="F24" s="263">
        <v>1</v>
      </c>
      <c r="G24" s="263">
        <v>24</v>
      </c>
      <c r="H24" s="263">
        <v>0</v>
      </c>
      <c r="I24" s="263">
        <v>24</v>
      </c>
      <c r="J24" s="258">
        <v>0</v>
      </c>
      <c r="K24" s="258">
        <v>0</v>
      </c>
      <c r="L24" s="258"/>
      <c r="M24" s="263"/>
      <c r="N24" s="258">
        <v>2</v>
      </c>
      <c r="O24" s="246"/>
      <c r="P24" s="246"/>
      <c r="Q24" s="246"/>
      <c r="R24" s="252"/>
      <c r="S24" s="252"/>
      <c r="T24" s="252" t="s">
        <v>553</v>
      </c>
      <c r="U24" s="252"/>
      <c r="V24" s="252"/>
      <c r="W24" s="264"/>
      <c r="X24" s="367"/>
      <c r="Y24" s="367"/>
      <c r="AB24" s="265">
        <v>0</v>
      </c>
      <c r="AC24" s="265">
        <f>I24+J24+K24</f>
        <v>24</v>
      </c>
      <c r="AE24" s="265">
        <f>SUM(AB24:AD24)</f>
        <v>24</v>
      </c>
      <c r="AG24" s="265">
        <f>F24</f>
        <v>1</v>
      </c>
      <c r="AH24" s="265">
        <f>SUM(AF24:AG24)</f>
        <v>1</v>
      </c>
      <c r="AI24" s="265">
        <f>H24</f>
        <v>0</v>
      </c>
    </row>
    <row r="25" spans="1:25" s="117" customFormat="1" ht="20.25" customHeight="1">
      <c r="A25" s="359"/>
      <c r="B25" s="346" t="s">
        <v>348</v>
      </c>
      <c r="C25" s="347"/>
      <c r="D25" s="347"/>
      <c r="E25" s="348"/>
      <c r="F25" s="119">
        <f aca="true" t="shared" si="0" ref="F25:S25">SUM(F6:F24)</f>
        <v>46.5</v>
      </c>
      <c r="G25" s="119">
        <f t="shared" si="0"/>
        <v>814</v>
      </c>
      <c r="H25" s="278">
        <f t="shared" si="0"/>
        <v>560</v>
      </c>
      <c r="I25" s="119">
        <f t="shared" si="0"/>
        <v>36</v>
      </c>
      <c r="J25" s="119">
        <f t="shared" si="0"/>
        <v>0</v>
      </c>
      <c r="K25" s="119">
        <f t="shared" si="0"/>
        <v>90</v>
      </c>
      <c r="L25" s="119">
        <f t="shared" si="0"/>
        <v>11</v>
      </c>
      <c r="M25" s="119">
        <f t="shared" si="0"/>
        <v>17</v>
      </c>
      <c r="N25" s="119">
        <f t="shared" si="0"/>
        <v>10</v>
      </c>
      <c r="O25" s="119">
        <f t="shared" si="0"/>
        <v>9</v>
      </c>
      <c r="P25" s="119">
        <f t="shared" si="0"/>
        <v>0</v>
      </c>
      <c r="Q25" s="119">
        <f t="shared" si="0"/>
        <v>1</v>
      </c>
      <c r="R25" s="119">
        <f t="shared" si="0"/>
        <v>0</v>
      </c>
      <c r="S25" s="119">
        <f t="shared" si="0"/>
        <v>0</v>
      </c>
      <c r="T25" s="152"/>
      <c r="U25" s="152"/>
      <c r="V25" s="224"/>
      <c r="W25" s="116"/>
      <c r="X25" s="292"/>
      <c r="Y25" s="367"/>
    </row>
    <row r="26" spans="1:25" s="117" customFormat="1" ht="36" customHeight="1">
      <c r="A26" s="360" t="s">
        <v>349</v>
      </c>
      <c r="B26" s="360" t="s">
        <v>350</v>
      </c>
      <c r="C26" s="120"/>
      <c r="D26" s="153" t="s">
        <v>351</v>
      </c>
      <c r="E26" s="154" t="s">
        <v>352</v>
      </c>
      <c r="F26" s="151">
        <v>14</v>
      </c>
      <c r="G26" s="151">
        <v>256</v>
      </c>
      <c r="H26" s="151">
        <v>256</v>
      </c>
      <c r="I26" s="155">
        <v>0</v>
      </c>
      <c r="J26" s="155">
        <v>0</v>
      </c>
      <c r="K26" s="155">
        <v>0</v>
      </c>
      <c r="L26" s="155">
        <v>4</v>
      </c>
      <c r="M26" s="155">
        <v>4</v>
      </c>
      <c r="N26" s="155">
        <v>4</v>
      </c>
      <c r="O26" s="155">
        <v>2</v>
      </c>
      <c r="P26" s="155"/>
      <c r="Q26" s="155">
        <v>2</v>
      </c>
      <c r="R26" s="155"/>
      <c r="S26" s="150"/>
      <c r="T26" s="198" t="s">
        <v>499</v>
      </c>
      <c r="U26" s="150"/>
      <c r="V26" s="115" t="s">
        <v>301</v>
      </c>
      <c r="W26" s="116"/>
      <c r="X26" s="368" t="s">
        <v>299</v>
      </c>
      <c r="Y26" s="367"/>
    </row>
    <row r="27" spans="1:25" s="117" customFormat="1" ht="19.5" customHeight="1">
      <c r="A27" s="358"/>
      <c r="B27" s="358"/>
      <c r="C27" s="120"/>
      <c r="D27" s="156" t="s">
        <v>353</v>
      </c>
      <c r="E27" s="154" t="s">
        <v>354</v>
      </c>
      <c r="F27" s="119">
        <v>2</v>
      </c>
      <c r="G27" s="119">
        <v>32</v>
      </c>
      <c r="H27" s="119">
        <v>32</v>
      </c>
      <c r="I27" s="155">
        <v>0</v>
      </c>
      <c r="J27" s="155">
        <v>0</v>
      </c>
      <c r="K27" s="155">
        <v>0</v>
      </c>
      <c r="L27" s="118"/>
      <c r="N27" s="157"/>
      <c r="O27" s="157"/>
      <c r="P27" s="152">
        <v>2</v>
      </c>
      <c r="Q27" s="152"/>
      <c r="R27" s="157"/>
      <c r="S27" s="152"/>
      <c r="T27" s="198" t="s">
        <v>499</v>
      </c>
      <c r="U27" s="150"/>
      <c r="V27" s="384" t="s">
        <v>302</v>
      </c>
      <c r="W27" s="116"/>
      <c r="X27" s="368"/>
      <c r="Y27" s="367"/>
    </row>
    <row r="28" spans="1:25" s="117" customFormat="1" ht="19.5" customHeight="1">
      <c r="A28" s="358"/>
      <c r="B28" s="358"/>
      <c r="C28" s="120"/>
      <c r="D28" s="156" t="s">
        <v>355</v>
      </c>
      <c r="E28" s="154" t="s">
        <v>354</v>
      </c>
      <c r="F28" s="119">
        <v>2</v>
      </c>
      <c r="G28" s="119">
        <v>32</v>
      </c>
      <c r="H28" s="119">
        <v>32</v>
      </c>
      <c r="I28" s="155">
        <v>0</v>
      </c>
      <c r="J28" s="155">
        <v>0</v>
      </c>
      <c r="K28" s="155">
        <v>0</v>
      </c>
      <c r="L28" s="118"/>
      <c r="M28" s="118"/>
      <c r="N28" s="152"/>
      <c r="O28" s="152"/>
      <c r="P28" s="152">
        <v>2</v>
      </c>
      <c r="Q28" s="152"/>
      <c r="R28" s="152"/>
      <c r="S28" s="152"/>
      <c r="T28" s="198" t="s">
        <v>499</v>
      </c>
      <c r="U28" s="150"/>
      <c r="V28" s="385"/>
      <c r="W28" s="116"/>
      <c r="X28" s="368"/>
      <c r="Y28" s="367"/>
    </row>
    <row r="29" spans="1:25" s="117" customFormat="1" ht="22.5" customHeight="1">
      <c r="A29" s="358"/>
      <c r="B29" s="359"/>
      <c r="C29" s="120"/>
      <c r="D29" s="158" t="s">
        <v>356</v>
      </c>
      <c r="E29" s="159" t="s">
        <v>354</v>
      </c>
      <c r="F29" s="119">
        <v>2</v>
      </c>
      <c r="G29" s="119">
        <v>32</v>
      </c>
      <c r="H29" s="119">
        <v>32</v>
      </c>
      <c r="I29" s="155">
        <v>0</v>
      </c>
      <c r="J29" s="155">
        <v>0</v>
      </c>
      <c r="K29" s="155">
        <v>0</v>
      </c>
      <c r="L29" s="118"/>
      <c r="M29" s="118"/>
      <c r="N29" s="152"/>
      <c r="O29" s="152"/>
      <c r="P29" s="152"/>
      <c r="Q29" s="152">
        <v>2</v>
      </c>
      <c r="R29" s="152"/>
      <c r="S29" s="152"/>
      <c r="T29" s="198" t="s">
        <v>499</v>
      </c>
      <c r="U29" s="152"/>
      <c r="V29" s="386"/>
      <c r="W29" s="116"/>
      <c r="X29" s="368"/>
      <c r="Y29" s="387"/>
    </row>
    <row r="30" spans="1:24" s="117" customFormat="1" ht="19.5" customHeight="1">
      <c r="A30" s="359"/>
      <c r="B30" s="346" t="s">
        <v>357</v>
      </c>
      <c r="C30" s="347"/>
      <c r="D30" s="347"/>
      <c r="E30" s="348"/>
      <c r="F30" s="119">
        <f>SUM(F26:F29)</f>
        <v>20</v>
      </c>
      <c r="G30" s="119">
        <f>SUM(G26:G29)</f>
        <v>352</v>
      </c>
      <c r="H30" s="119">
        <f>SUM(H26:H29)</f>
        <v>352</v>
      </c>
      <c r="I30" s="150">
        <f>SUM(I26:I29)</f>
        <v>0</v>
      </c>
      <c r="J30" s="150">
        <f>SUM(J6:J29)</f>
        <v>0</v>
      </c>
      <c r="K30" s="150">
        <f>SUM(K26:K29)</f>
        <v>0</v>
      </c>
      <c r="L30" s="150">
        <f aca="true" t="shared" si="1" ref="L30:S30">SUM(L26:L29)</f>
        <v>4</v>
      </c>
      <c r="M30" s="150">
        <f t="shared" si="1"/>
        <v>4</v>
      </c>
      <c r="N30" s="150">
        <f t="shared" si="1"/>
        <v>4</v>
      </c>
      <c r="O30" s="150">
        <f t="shared" si="1"/>
        <v>2</v>
      </c>
      <c r="P30" s="150">
        <f t="shared" si="1"/>
        <v>4</v>
      </c>
      <c r="Q30" s="150">
        <f t="shared" si="1"/>
        <v>4</v>
      </c>
      <c r="R30" s="150">
        <f t="shared" si="1"/>
        <v>0</v>
      </c>
      <c r="S30" s="150">
        <f t="shared" si="1"/>
        <v>0</v>
      </c>
      <c r="T30" s="150"/>
      <c r="U30" s="150"/>
      <c r="V30" s="115"/>
      <c r="W30" s="116"/>
      <c r="X30" s="368"/>
    </row>
    <row r="31" spans="1:24" s="117" customFormat="1" ht="19.5" customHeight="1">
      <c r="A31" s="356" t="s">
        <v>504</v>
      </c>
      <c r="B31" s="350" t="s">
        <v>329</v>
      </c>
      <c r="C31" s="95" t="s">
        <v>358</v>
      </c>
      <c r="D31" s="160" t="s">
        <v>359</v>
      </c>
      <c r="E31" s="93" t="s">
        <v>360</v>
      </c>
      <c r="F31" s="293">
        <v>3</v>
      </c>
      <c r="G31" s="293">
        <v>48</v>
      </c>
      <c r="H31" s="293">
        <v>42</v>
      </c>
      <c r="I31" s="93">
        <v>0</v>
      </c>
      <c r="J31" s="294">
        <v>6</v>
      </c>
      <c r="K31" s="94">
        <v>0</v>
      </c>
      <c r="L31" s="118"/>
      <c r="M31" s="119">
        <v>3</v>
      </c>
      <c r="N31" s="118"/>
      <c r="O31" s="150"/>
      <c r="P31" s="150"/>
      <c r="Q31" s="150"/>
      <c r="R31" s="150"/>
      <c r="S31" s="150"/>
      <c r="T31" s="199" t="s">
        <v>502</v>
      </c>
      <c r="U31" s="150"/>
      <c r="V31" s="115"/>
      <c r="W31" s="116"/>
      <c r="X31" s="388"/>
    </row>
    <row r="32" spans="1:24" s="117" customFormat="1" ht="19.5" customHeight="1">
      <c r="A32" s="356"/>
      <c r="B32" s="351"/>
      <c r="C32" s="92" t="s">
        <v>363</v>
      </c>
      <c r="D32" s="156" t="s">
        <v>364</v>
      </c>
      <c r="E32" s="154" t="s">
        <v>365</v>
      </c>
      <c r="F32" s="295">
        <v>3</v>
      </c>
      <c r="G32" s="295"/>
      <c r="H32" s="119"/>
      <c r="I32" s="119"/>
      <c r="J32" s="118"/>
      <c r="K32" s="118"/>
      <c r="L32" s="118"/>
      <c r="M32" s="118"/>
      <c r="N32" s="118" t="s">
        <v>366</v>
      </c>
      <c r="O32" s="150"/>
      <c r="P32" s="150"/>
      <c r="Q32" s="150"/>
      <c r="R32" s="150"/>
      <c r="S32" s="150"/>
      <c r="T32" s="199" t="s">
        <v>501</v>
      </c>
      <c r="U32" s="150"/>
      <c r="V32" s="115"/>
      <c r="W32" s="116"/>
      <c r="X32" s="389"/>
    </row>
    <row r="33" spans="1:24" s="117" customFormat="1" ht="19.5" customHeight="1">
      <c r="A33" s="356"/>
      <c r="B33" s="351"/>
      <c r="C33" s="95" t="s">
        <v>361</v>
      </c>
      <c r="D33" s="160" t="s">
        <v>362</v>
      </c>
      <c r="E33" s="93" t="s">
        <v>360</v>
      </c>
      <c r="F33" s="295">
        <v>3</v>
      </c>
      <c r="G33" s="295">
        <v>48</v>
      </c>
      <c r="H33" s="119">
        <v>46</v>
      </c>
      <c r="I33" s="295">
        <v>2</v>
      </c>
      <c r="J33" s="119">
        <v>0</v>
      </c>
      <c r="K33" s="119">
        <v>0</v>
      </c>
      <c r="L33" s="118"/>
      <c r="M33" s="118"/>
      <c r="N33" s="119">
        <v>3</v>
      </c>
      <c r="O33" s="150"/>
      <c r="P33" s="150"/>
      <c r="Q33" s="150"/>
      <c r="R33" s="150"/>
      <c r="S33" s="150"/>
      <c r="T33" s="199" t="s">
        <v>499</v>
      </c>
      <c r="U33" s="150"/>
      <c r="V33" s="115"/>
      <c r="W33" s="116"/>
      <c r="X33" s="389"/>
    </row>
    <row r="34" spans="1:24" s="117" customFormat="1" ht="19.5" customHeight="1">
      <c r="A34" s="356"/>
      <c r="B34" s="351"/>
      <c r="C34" s="95" t="s">
        <v>367</v>
      </c>
      <c r="D34" s="160" t="s">
        <v>368</v>
      </c>
      <c r="E34" s="93" t="s">
        <v>360</v>
      </c>
      <c r="F34" s="295">
        <v>3</v>
      </c>
      <c r="G34" s="295">
        <v>48</v>
      </c>
      <c r="H34" s="119">
        <v>44</v>
      </c>
      <c r="I34" s="119">
        <v>4</v>
      </c>
      <c r="J34" s="119">
        <v>0</v>
      </c>
      <c r="K34" s="119">
        <v>0</v>
      </c>
      <c r="L34" s="118"/>
      <c r="M34" s="118"/>
      <c r="N34" s="119">
        <v>3</v>
      </c>
      <c r="O34" s="150"/>
      <c r="P34" s="150"/>
      <c r="Q34" s="150"/>
      <c r="R34" s="150"/>
      <c r="S34" s="150"/>
      <c r="T34" s="199" t="s">
        <v>503</v>
      </c>
      <c r="U34" s="150"/>
      <c r="V34" s="115"/>
      <c r="W34" s="116"/>
      <c r="X34" s="389"/>
    </row>
    <row r="35" spans="1:24" s="117" customFormat="1" ht="19.5" customHeight="1">
      <c r="A35" s="356"/>
      <c r="B35" s="351"/>
      <c r="C35" s="95" t="s">
        <v>369</v>
      </c>
      <c r="D35" s="160" t="s">
        <v>432</v>
      </c>
      <c r="E35" s="93" t="s">
        <v>360</v>
      </c>
      <c r="F35" s="295">
        <v>3</v>
      </c>
      <c r="G35" s="295">
        <v>48</v>
      </c>
      <c r="H35" s="119">
        <v>44</v>
      </c>
      <c r="I35" s="119">
        <v>4</v>
      </c>
      <c r="J35" s="119">
        <v>0</v>
      </c>
      <c r="K35" s="119">
        <v>0</v>
      </c>
      <c r="L35" s="118"/>
      <c r="M35" s="118"/>
      <c r="N35" s="118"/>
      <c r="O35" s="150">
        <v>3</v>
      </c>
      <c r="P35" s="150"/>
      <c r="Q35" s="150"/>
      <c r="R35" s="150"/>
      <c r="S35" s="150"/>
      <c r="T35" s="199" t="s">
        <v>503</v>
      </c>
      <c r="U35" s="150"/>
      <c r="V35" s="115"/>
      <c r="W35" s="116"/>
      <c r="X35" s="389"/>
    </row>
    <row r="36" spans="1:24" s="117" customFormat="1" ht="19.5" customHeight="1">
      <c r="A36" s="356"/>
      <c r="B36" s="351"/>
      <c r="C36" s="95" t="s">
        <v>370</v>
      </c>
      <c r="D36" s="160" t="s">
        <v>433</v>
      </c>
      <c r="E36" s="93" t="s">
        <v>360</v>
      </c>
      <c r="F36" s="295">
        <v>3</v>
      </c>
      <c r="G36" s="295">
        <v>48</v>
      </c>
      <c r="H36" s="119">
        <v>42</v>
      </c>
      <c r="I36" s="119">
        <v>6</v>
      </c>
      <c r="J36" s="119">
        <v>0</v>
      </c>
      <c r="K36" s="119">
        <v>0</v>
      </c>
      <c r="L36" s="118"/>
      <c r="M36" s="118"/>
      <c r="N36" s="118"/>
      <c r="O36" s="150">
        <v>3</v>
      </c>
      <c r="P36" s="150"/>
      <c r="Q36" s="150"/>
      <c r="R36" s="150"/>
      <c r="S36" s="150"/>
      <c r="T36" s="199" t="s">
        <v>503</v>
      </c>
      <c r="U36" s="150"/>
      <c r="V36" s="115"/>
      <c r="W36" s="116"/>
      <c r="X36" s="389"/>
    </row>
    <row r="37" spans="1:24" s="117" customFormat="1" ht="19.5" customHeight="1">
      <c r="A37" s="356"/>
      <c r="B37" s="346" t="s">
        <v>416</v>
      </c>
      <c r="C37" s="347"/>
      <c r="D37" s="347"/>
      <c r="E37" s="348"/>
      <c r="F37" s="296">
        <f>SUM(F31:F36)</f>
        <v>18</v>
      </c>
      <c r="G37" s="296">
        <f aca="true" t="shared" si="2" ref="G37:S37">SUM(G31:G36)</f>
        <v>240</v>
      </c>
      <c r="H37" s="296">
        <f t="shared" si="2"/>
        <v>218</v>
      </c>
      <c r="I37" s="296">
        <f t="shared" si="2"/>
        <v>16</v>
      </c>
      <c r="J37" s="296">
        <f t="shared" si="2"/>
        <v>6</v>
      </c>
      <c r="K37" s="296">
        <f t="shared" si="2"/>
        <v>0</v>
      </c>
      <c r="L37" s="296">
        <f t="shared" si="2"/>
        <v>0</v>
      </c>
      <c r="M37" s="296">
        <f t="shared" si="2"/>
        <v>3</v>
      </c>
      <c r="N37" s="296">
        <f t="shared" si="2"/>
        <v>6</v>
      </c>
      <c r="O37" s="296">
        <f t="shared" si="2"/>
        <v>6</v>
      </c>
      <c r="P37" s="296">
        <f t="shared" si="2"/>
        <v>0</v>
      </c>
      <c r="Q37" s="296">
        <f t="shared" si="2"/>
        <v>0</v>
      </c>
      <c r="R37" s="296">
        <f t="shared" si="2"/>
        <v>0</v>
      </c>
      <c r="S37" s="296">
        <f t="shared" si="2"/>
        <v>0</v>
      </c>
      <c r="T37" s="221"/>
      <c r="U37" s="150"/>
      <c r="V37" s="115"/>
      <c r="W37" s="116"/>
      <c r="X37" s="389"/>
    </row>
    <row r="38" spans="1:24" s="206" customFormat="1" ht="19.5" customHeight="1">
      <c r="A38" s="356"/>
      <c r="B38" s="360" t="s">
        <v>381</v>
      </c>
      <c r="C38" s="124" t="s">
        <v>423</v>
      </c>
      <c r="D38" s="160" t="s">
        <v>564</v>
      </c>
      <c r="E38" s="93" t="s">
        <v>360</v>
      </c>
      <c r="F38" s="295">
        <v>0.5</v>
      </c>
      <c r="G38" s="154">
        <v>8</v>
      </c>
      <c r="H38" s="154">
        <v>8</v>
      </c>
      <c r="I38" s="119">
        <v>0</v>
      </c>
      <c r="J38" s="119">
        <v>0</v>
      </c>
      <c r="K38" s="119">
        <v>0</v>
      </c>
      <c r="M38" s="119">
        <v>2</v>
      </c>
      <c r="N38" s="154"/>
      <c r="O38" s="154"/>
      <c r="P38" s="154"/>
      <c r="Q38" s="154"/>
      <c r="R38" s="154"/>
      <c r="S38" s="154"/>
      <c r="T38" s="204" t="s">
        <v>499</v>
      </c>
      <c r="U38" s="150"/>
      <c r="V38" s="253"/>
      <c r="W38" s="205"/>
      <c r="X38" s="389"/>
    </row>
    <row r="39" spans="1:24" s="117" customFormat="1" ht="19.5" customHeight="1">
      <c r="A39" s="356"/>
      <c r="B39" s="358"/>
      <c r="C39" s="297" t="s">
        <v>382</v>
      </c>
      <c r="D39" s="298" t="s">
        <v>383</v>
      </c>
      <c r="E39" s="93" t="s">
        <v>360</v>
      </c>
      <c r="F39" s="299">
        <v>2</v>
      </c>
      <c r="G39" s="300">
        <v>32</v>
      </c>
      <c r="H39" s="157">
        <v>32</v>
      </c>
      <c r="I39" s="157">
        <v>0</v>
      </c>
      <c r="J39" s="157">
        <v>0</v>
      </c>
      <c r="K39" s="157">
        <v>0</v>
      </c>
      <c r="L39" s="157"/>
      <c r="M39" s="157"/>
      <c r="N39" s="157"/>
      <c r="O39" s="157"/>
      <c r="P39" s="152"/>
      <c r="Q39" s="152"/>
      <c r="R39" s="152">
        <v>4</v>
      </c>
      <c r="S39" s="152"/>
      <c r="T39" s="199" t="s">
        <v>499</v>
      </c>
      <c r="U39" s="150"/>
      <c r="V39" s="115"/>
      <c r="W39" s="116"/>
      <c r="X39" s="389"/>
    </row>
    <row r="40" spans="1:24" s="302" customFormat="1" ht="19.5" customHeight="1">
      <c r="A40" s="356"/>
      <c r="B40" s="359"/>
      <c r="C40" s="279" t="s">
        <v>384</v>
      </c>
      <c r="D40" s="272" t="s">
        <v>385</v>
      </c>
      <c r="E40" s="273" t="s">
        <v>360</v>
      </c>
      <c r="F40" s="301">
        <v>2</v>
      </c>
      <c r="G40" s="301">
        <v>32</v>
      </c>
      <c r="H40" s="277">
        <v>28</v>
      </c>
      <c r="I40" s="277">
        <v>4</v>
      </c>
      <c r="J40" s="277">
        <v>0</v>
      </c>
      <c r="K40" s="277">
        <v>0</v>
      </c>
      <c r="L40" s="281"/>
      <c r="M40" s="281"/>
      <c r="N40" s="281"/>
      <c r="P40" s="303">
        <v>2</v>
      </c>
      <c r="Q40" s="276"/>
      <c r="R40" s="276"/>
      <c r="S40" s="276"/>
      <c r="T40" s="304" t="s">
        <v>499</v>
      </c>
      <c r="U40" s="276"/>
      <c r="V40" s="305"/>
      <c r="W40" s="306"/>
      <c r="X40" s="389"/>
    </row>
    <row r="41" spans="1:24" s="117" customFormat="1" ht="19.5" customHeight="1">
      <c r="A41" s="356"/>
      <c r="B41" s="346" t="s">
        <v>417</v>
      </c>
      <c r="C41" s="347"/>
      <c r="D41" s="347"/>
      <c r="E41" s="348"/>
      <c r="F41" s="119">
        <f>SUM(F38:F40)</f>
        <v>4.5</v>
      </c>
      <c r="G41" s="119">
        <f>SUM(G38:G40)</f>
        <v>72</v>
      </c>
      <c r="H41" s="119">
        <f>SUM(H38:H40)</f>
        <v>68</v>
      </c>
      <c r="I41" s="119">
        <f>SUM(I38:I40)</f>
        <v>4</v>
      </c>
      <c r="J41" s="119">
        <f>SUM(J40:J40)</f>
        <v>0</v>
      </c>
      <c r="K41" s="119">
        <f>SUM(K40:K40)</f>
        <v>0</v>
      </c>
      <c r="L41" s="119">
        <f>SUM(L40:L40)</f>
        <v>0</v>
      </c>
      <c r="M41" s="119">
        <f>SUM(M40:M40)</f>
        <v>0</v>
      </c>
      <c r="N41" s="119">
        <f>SUM(N40:N40)</f>
        <v>0</v>
      </c>
      <c r="O41" s="119">
        <f>SUM(P40:P40)</f>
        <v>2</v>
      </c>
      <c r="P41" s="119">
        <f>SUM(P39:P40)</f>
        <v>2</v>
      </c>
      <c r="Q41" s="119">
        <f>SUM(Q39:Q40)</f>
        <v>0</v>
      </c>
      <c r="R41" s="119">
        <f>SUM(R39:R40)</f>
        <v>4</v>
      </c>
      <c r="S41" s="119">
        <f>SUM(S39:S40)</f>
        <v>0</v>
      </c>
      <c r="T41" s="150"/>
      <c r="U41" s="150"/>
      <c r="V41" s="115"/>
      <c r="W41" s="116"/>
      <c r="X41" s="389"/>
    </row>
    <row r="42" spans="1:24" s="121" customFormat="1" ht="19.5" customHeight="1">
      <c r="A42" s="357"/>
      <c r="B42" s="346" t="s">
        <v>418</v>
      </c>
      <c r="C42" s="347"/>
      <c r="D42" s="347"/>
      <c r="E42" s="348"/>
      <c r="F42" s="119">
        <f>F37+F41</f>
        <v>22.5</v>
      </c>
      <c r="G42" s="119">
        <f aca="true" t="shared" si="3" ref="G42:S42">G37+G41</f>
        <v>312</v>
      </c>
      <c r="H42" s="119">
        <f t="shared" si="3"/>
        <v>286</v>
      </c>
      <c r="I42" s="119">
        <f t="shared" si="3"/>
        <v>20</v>
      </c>
      <c r="J42" s="119">
        <f t="shared" si="3"/>
        <v>6</v>
      </c>
      <c r="K42" s="119">
        <f t="shared" si="3"/>
        <v>0</v>
      </c>
      <c r="L42" s="119">
        <f t="shared" si="3"/>
        <v>0</v>
      </c>
      <c r="M42" s="119">
        <f t="shared" si="3"/>
        <v>3</v>
      </c>
      <c r="N42" s="119">
        <f t="shared" si="3"/>
        <v>6</v>
      </c>
      <c r="O42" s="119">
        <f t="shared" si="3"/>
        <v>8</v>
      </c>
      <c r="P42" s="119">
        <f t="shared" si="3"/>
        <v>2</v>
      </c>
      <c r="Q42" s="119">
        <f t="shared" si="3"/>
        <v>0</v>
      </c>
      <c r="R42" s="119">
        <f t="shared" si="3"/>
        <v>4</v>
      </c>
      <c r="S42" s="119">
        <f t="shared" si="3"/>
        <v>0</v>
      </c>
      <c r="T42" s="150"/>
      <c r="U42" s="150"/>
      <c r="V42" s="115"/>
      <c r="W42" s="116"/>
      <c r="X42" s="389"/>
    </row>
    <row r="43" spans="1:24" s="117" customFormat="1" ht="19.5" customHeight="1">
      <c r="A43" s="360" t="s">
        <v>505</v>
      </c>
      <c r="B43" s="350" t="s">
        <v>329</v>
      </c>
      <c r="C43" s="95" t="s">
        <v>371</v>
      </c>
      <c r="D43" s="160" t="s">
        <v>372</v>
      </c>
      <c r="E43" s="93" t="s">
        <v>360</v>
      </c>
      <c r="F43" s="295">
        <v>4.5</v>
      </c>
      <c r="G43" s="295">
        <v>72</v>
      </c>
      <c r="H43" s="122">
        <v>72</v>
      </c>
      <c r="I43" s="119">
        <v>0</v>
      </c>
      <c r="J43" s="119">
        <v>0</v>
      </c>
      <c r="K43" s="119">
        <v>0</v>
      </c>
      <c r="L43" s="118"/>
      <c r="M43" s="118"/>
      <c r="N43" s="118"/>
      <c r="O43" s="150">
        <v>5</v>
      </c>
      <c r="P43" s="150"/>
      <c r="Q43" s="150"/>
      <c r="R43" s="150"/>
      <c r="S43" s="150"/>
      <c r="T43" s="199" t="s">
        <v>502</v>
      </c>
      <c r="U43" s="150"/>
      <c r="V43" s="115"/>
      <c r="W43" s="116"/>
      <c r="X43" s="389"/>
    </row>
    <row r="44" spans="1:24" s="117" customFormat="1" ht="19.5" customHeight="1">
      <c r="A44" s="358"/>
      <c r="B44" s="351"/>
      <c r="C44" s="95" t="s">
        <v>373</v>
      </c>
      <c r="D44" s="307" t="s">
        <v>524</v>
      </c>
      <c r="E44" s="93" t="s">
        <v>360</v>
      </c>
      <c r="F44" s="295">
        <v>1</v>
      </c>
      <c r="G44" s="295">
        <v>24</v>
      </c>
      <c r="H44" s="122">
        <v>0</v>
      </c>
      <c r="I44" s="119">
        <v>24</v>
      </c>
      <c r="J44" s="119">
        <v>0</v>
      </c>
      <c r="K44" s="119">
        <v>0</v>
      </c>
      <c r="L44" s="118"/>
      <c r="M44" s="118"/>
      <c r="N44" s="118"/>
      <c r="O44" s="150">
        <v>2</v>
      </c>
      <c r="P44" s="150"/>
      <c r="Q44" s="150"/>
      <c r="R44" s="150"/>
      <c r="S44" s="150"/>
      <c r="T44" s="199" t="s">
        <v>501</v>
      </c>
      <c r="U44" s="150"/>
      <c r="V44" s="115"/>
      <c r="W44" s="116"/>
      <c r="X44" s="389"/>
    </row>
    <row r="45" spans="1:24" s="117" customFormat="1" ht="19.5" customHeight="1">
      <c r="A45" s="358"/>
      <c r="B45" s="351"/>
      <c r="C45" s="95" t="s">
        <v>374</v>
      </c>
      <c r="D45" s="160" t="s">
        <v>434</v>
      </c>
      <c r="E45" s="93" t="s">
        <v>360</v>
      </c>
      <c r="F45" s="295">
        <v>2.5</v>
      </c>
      <c r="G45" s="295">
        <v>40</v>
      </c>
      <c r="H45" s="122">
        <v>40</v>
      </c>
      <c r="I45" s="119">
        <v>0</v>
      </c>
      <c r="J45" s="119">
        <v>0</v>
      </c>
      <c r="K45" s="119">
        <v>0</v>
      </c>
      <c r="L45" s="118"/>
      <c r="M45" s="118"/>
      <c r="N45" s="118"/>
      <c r="O45" s="150">
        <v>3</v>
      </c>
      <c r="P45" s="150"/>
      <c r="Q45" s="150"/>
      <c r="R45" s="150"/>
      <c r="S45" s="150"/>
      <c r="T45" s="199" t="s">
        <v>502</v>
      </c>
      <c r="U45" s="150"/>
      <c r="V45" s="115"/>
      <c r="W45" s="116"/>
      <c r="X45" s="389"/>
    </row>
    <row r="46" spans="1:24" s="117" customFormat="1" ht="19.5" customHeight="1">
      <c r="A46" s="358"/>
      <c r="B46" s="351"/>
      <c r="C46" s="95" t="s">
        <v>464</v>
      </c>
      <c r="D46" s="307" t="s">
        <v>525</v>
      </c>
      <c r="E46" s="93" t="s">
        <v>360</v>
      </c>
      <c r="F46" s="295">
        <v>1</v>
      </c>
      <c r="G46" s="295">
        <v>24</v>
      </c>
      <c r="H46" s="122">
        <v>0</v>
      </c>
      <c r="I46" s="119">
        <v>24</v>
      </c>
      <c r="J46" s="119">
        <v>0</v>
      </c>
      <c r="K46" s="119">
        <v>0</v>
      </c>
      <c r="L46" s="118"/>
      <c r="M46" s="118"/>
      <c r="N46" s="118"/>
      <c r="O46" s="150">
        <v>2</v>
      </c>
      <c r="P46" s="161"/>
      <c r="Q46" s="150"/>
      <c r="R46" s="150"/>
      <c r="S46" s="150"/>
      <c r="T46" s="199" t="s">
        <v>501</v>
      </c>
      <c r="U46" s="150"/>
      <c r="V46" s="115"/>
      <c r="W46" s="116"/>
      <c r="X46" s="389"/>
    </row>
    <row r="47" spans="1:24" s="117" customFormat="1" ht="19.5" customHeight="1">
      <c r="A47" s="358"/>
      <c r="B47" s="351"/>
      <c r="C47" s="95" t="s">
        <v>375</v>
      </c>
      <c r="D47" s="160" t="s">
        <v>435</v>
      </c>
      <c r="E47" s="93" t="s">
        <v>360</v>
      </c>
      <c r="F47" s="295">
        <v>3</v>
      </c>
      <c r="G47" s="295">
        <v>48</v>
      </c>
      <c r="H47" s="122">
        <v>48</v>
      </c>
      <c r="I47" s="119">
        <v>0</v>
      </c>
      <c r="J47" s="119">
        <v>0</v>
      </c>
      <c r="K47" s="119">
        <v>0</v>
      </c>
      <c r="L47" s="118"/>
      <c r="M47" s="118"/>
      <c r="N47" s="118"/>
      <c r="O47" s="150"/>
      <c r="P47" s="150">
        <v>3</v>
      </c>
      <c r="Q47" s="150"/>
      <c r="R47" s="150"/>
      <c r="S47" s="150"/>
      <c r="T47" s="199" t="s">
        <v>502</v>
      </c>
      <c r="U47" s="150"/>
      <c r="V47" s="115"/>
      <c r="W47" s="116"/>
      <c r="X47" s="389"/>
    </row>
    <row r="48" spans="1:24" s="117" customFormat="1" ht="19.5" customHeight="1">
      <c r="A48" s="358"/>
      <c r="B48" s="351"/>
      <c r="C48" s="95" t="s">
        <v>376</v>
      </c>
      <c r="D48" s="307" t="s">
        <v>526</v>
      </c>
      <c r="E48" s="93" t="s">
        <v>360</v>
      </c>
      <c r="F48" s="295">
        <v>1</v>
      </c>
      <c r="G48" s="295">
        <v>24</v>
      </c>
      <c r="H48" s="122">
        <v>0</v>
      </c>
      <c r="I48" s="119">
        <v>24</v>
      </c>
      <c r="J48" s="119">
        <v>0</v>
      </c>
      <c r="K48" s="119">
        <v>0</v>
      </c>
      <c r="L48" s="118"/>
      <c r="M48" s="118"/>
      <c r="N48" s="118"/>
      <c r="O48" s="150"/>
      <c r="P48" s="150">
        <v>2</v>
      </c>
      <c r="Q48" s="150"/>
      <c r="R48" s="150"/>
      <c r="S48" s="150"/>
      <c r="T48" s="199" t="s">
        <v>501</v>
      </c>
      <c r="U48" s="150"/>
      <c r="V48" s="115"/>
      <c r="W48" s="116"/>
      <c r="X48" s="389"/>
    </row>
    <row r="49" spans="1:24" s="117" customFormat="1" ht="19.5" customHeight="1">
      <c r="A49" s="358"/>
      <c r="B49" s="351"/>
      <c r="C49" s="297" t="s">
        <v>312</v>
      </c>
      <c r="D49" s="298" t="s">
        <v>378</v>
      </c>
      <c r="E49" s="103" t="s">
        <v>347</v>
      </c>
      <c r="F49" s="295">
        <v>1</v>
      </c>
      <c r="G49" s="119"/>
      <c r="H49" s="119"/>
      <c r="I49" s="119"/>
      <c r="J49" s="119"/>
      <c r="K49" s="119"/>
      <c r="L49" s="118"/>
      <c r="M49" s="118"/>
      <c r="N49" s="118"/>
      <c r="O49" s="150" t="s">
        <v>377</v>
      </c>
      <c r="P49" s="150"/>
      <c r="Q49" s="150"/>
      <c r="R49" s="150"/>
      <c r="S49" s="150"/>
      <c r="T49" s="199" t="s">
        <v>499</v>
      </c>
      <c r="U49" s="150"/>
      <c r="V49" s="115"/>
      <c r="W49" s="116"/>
      <c r="X49" s="389"/>
    </row>
    <row r="50" spans="1:24" s="117" customFormat="1" ht="19.5" customHeight="1">
      <c r="A50" s="358"/>
      <c r="B50" s="351"/>
      <c r="C50" s="297" t="s">
        <v>313</v>
      </c>
      <c r="D50" s="298" t="s">
        <v>379</v>
      </c>
      <c r="E50" s="103" t="s">
        <v>347</v>
      </c>
      <c r="F50" s="295">
        <v>1</v>
      </c>
      <c r="G50" s="119"/>
      <c r="H50" s="119"/>
      <c r="I50" s="119"/>
      <c r="J50" s="118"/>
      <c r="K50" s="118"/>
      <c r="L50" s="118"/>
      <c r="M50" s="118"/>
      <c r="N50" s="118"/>
      <c r="O50" s="150" t="s">
        <v>377</v>
      </c>
      <c r="P50" s="150"/>
      <c r="Q50" s="150"/>
      <c r="R50" s="150"/>
      <c r="S50" s="150"/>
      <c r="T50" s="199" t="s">
        <v>499</v>
      </c>
      <c r="U50" s="150"/>
      <c r="V50" s="115"/>
      <c r="W50" s="116"/>
      <c r="X50" s="389"/>
    </row>
    <row r="51" spans="1:24" s="121" customFormat="1" ht="12.75">
      <c r="A51" s="358"/>
      <c r="B51" s="391" t="s">
        <v>415</v>
      </c>
      <c r="C51" s="347"/>
      <c r="D51" s="347"/>
      <c r="E51" s="348"/>
      <c r="F51" s="308">
        <f>SUM(F43:F50)</f>
        <v>15</v>
      </c>
      <c r="G51" s="308">
        <f aca="true" t="shared" si="4" ref="G51:S51">SUM(G43:G50)</f>
        <v>232</v>
      </c>
      <c r="H51" s="308">
        <f t="shared" si="4"/>
        <v>160</v>
      </c>
      <c r="I51" s="308">
        <f t="shared" si="4"/>
        <v>72</v>
      </c>
      <c r="J51" s="308">
        <f t="shared" si="4"/>
        <v>0</v>
      </c>
      <c r="K51" s="308">
        <f t="shared" si="4"/>
        <v>0</v>
      </c>
      <c r="L51" s="308">
        <f t="shared" si="4"/>
        <v>0</v>
      </c>
      <c r="M51" s="308">
        <f t="shared" si="4"/>
        <v>0</v>
      </c>
      <c r="N51" s="308">
        <f t="shared" si="4"/>
        <v>0</v>
      </c>
      <c r="O51" s="308">
        <f t="shared" si="4"/>
        <v>12</v>
      </c>
      <c r="P51" s="308">
        <f t="shared" si="4"/>
        <v>5</v>
      </c>
      <c r="Q51" s="308">
        <f t="shared" si="4"/>
        <v>0</v>
      </c>
      <c r="R51" s="308">
        <f t="shared" si="4"/>
        <v>0</v>
      </c>
      <c r="S51" s="308">
        <f t="shared" si="4"/>
        <v>0</v>
      </c>
      <c r="T51" s="150"/>
      <c r="U51" s="150"/>
      <c r="V51" s="115"/>
      <c r="W51" s="116"/>
      <c r="X51" s="389"/>
    </row>
    <row r="52" spans="1:24" s="206" customFormat="1" ht="19.5" customHeight="1">
      <c r="A52" s="354" t="s">
        <v>322</v>
      </c>
      <c r="B52" s="358" t="s">
        <v>329</v>
      </c>
      <c r="C52" s="95" t="s">
        <v>561</v>
      </c>
      <c r="D52" s="309" t="s">
        <v>562</v>
      </c>
      <c r="E52" s="93" t="s">
        <v>563</v>
      </c>
      <c r="F52" s="295">
        <v>3</v>
      </c>
      <c r="G52" s="295">
        <v>48</v>
      </c>
      <c r="H52" s="122">
        <v>44</v>
      </c>
      <c r="I52" s="119">
        <v>4</v>
      </c>
      <c r="J52" s="119">
        <v>0</v>
      </c>
      <c r="K52" s="119">
        <v>0</v>
      </c>
      <c r="L52" s="118"/>
      <c r="M52" s="118"/>
      <c r="N52" s="118"/>
      <c r="O52" s="150"/>
      <c r="P52" s="150">
        <v>4</v>
      </c>
      <c r="Q52" s="150"/>
      <c r="R52" s="150"/>
      <c r="S52" s="150"/>
      <c r="T52" s="204" t="s">
        <v>533</v>
      </c>
      <c r="U52" s="150"/>
      <c r="V52" s="204"/>
      <c r="W52" s="205"/>
      <c r="X52" s="389"/>
    </row>
    <row r="53" spans="1:24" s="117" customFormat="1" ht="19.5" customHeight="1">
      <c r="A53" s="354"/>
      <c r="B53" s="358"/>
      <c r="C53" s="95" t="s">
        <v>386</v>
      </c>
      <c r="D53" s="160" t="s">
        <v>387</v>
      </c>
      <c r="E53" s="93" t="s">
        <v>360</v>
      </c>
      <c r="F53" s="295">
        <v>4</v>
      </c>
      <c r="G53" s="295">
        <v>64</v>
      </c>
      <c r="H53" s="295">
        <v>64</v>
      </c>
      <c r="I53" s="295">
        <v>0</v>
      </c>
      <c r="J53" s="119">
        <v>0</v>
      </c>
      <c r="K53" s="119">
        <v>0</v>
      </c>
      <c r="L53" s="118"/>
      <c r="M53" s="118"/>
      <c r="N53" s="118"/>
      <c r="O53" s="150"/>
      <c r="P53" s="150"/>
      <c r="Q53" s="150">
        <v>5</v>
      </c>
      <c r="R53" s="150"/>
      <c r="S53" s="150"/>
      <c r="T53" s="199" t="s">
        <v>502</v>
      </c>
      <c r="U53" s="150"/>
      <c r="V53" s="115"/>
      <c r="W53" s="116"/>
      <c r="X53" s="389"/>
    </row>
    <row r="54" spans="1:24" s="117" customFormat="1" ht="19.5" customHeight="1">
      <c r="A54" s="354"/>
      <c r="B54" s="359"/>
      <c r="C54" s="297" t="s">
        <v>388</v>
      </c>
      <c r="D54" s="298" t="s">
        <v>389</v>
      </c>
      <c r="E54" s="103" t="s">
        <v>347</v>
      </c>
      <c r="F54" s="299">
        <v>2</v>
      </c>
      <c r="G54" s="128"/>
      <c r="H54" s="299"/>
      <c r="I54" s="299"/>
      <c r="J54" s="299"/>
      <c r="K54" s="299"/>
      <c r="L54" s="299"/>
      <c r="M54" s="299"/>
      <c r="N54" s="157"/>
      <c r="O54" s="157"/>
      <c r="P54" s="150"/>
      <c r="Q54" s="150" t="s">
        <v>380</v>
      </c>
      <c r="R54" s="150"/>
      <c r="S54" s="150"/>
      <c r="T54" s="199" t="s">
        <v>501</v>
      </c>
      <c r="U54" s="150"/>
      <c r="V54" s="115"/>
      <c r="W54" s="116"/>
      <c r="X54" s="389"/>
    </row>
    <row r="55" spans="1:24" s="117" customFormat="1" ht="19.5" customHeight="1">
      <c r="A55" s="354"/>
      <c r="B55" s="346" t="s">
        <v>440</v>
      </c>
      <c r="C55" s="347"/>
      <c r="D55" s="347"/>
      <c r="E55" s="348"/>
      <c r="F55" s="123">
        <f>SUM(F52:F54)</f>
        <v>9</v>
      </c>
      <c r="G55" s="123">
        <f aca="true" t="shared" si="5" ref="G55:S55">SUM(G52:G54)</f>
        <v>112</v>
      </c>
      <c r="H55" s="123">
        <f t="shared" si="5"/>
        <v>108</v>
      </c>
      <c r="I55" s="123">
        <f t="shared" si="5"/>
        <v>4</v>
      </c>
      <c r="J55" s="123">
        <f t="shared" si="5"/>
        <v>0</v>
      </c>
      <c r="K55" s="123">
        <f t="shared" si="5"/>
        <v>0</v>
      </c>
      <c r="L55" s="123">
        <f t="shared" si="5"/>
        <v>0</v>
      </c>
      <c r="M55" s="123">
        <f t="shared" si="5"/>
        <v>0</v>
      </c>
      <c r="N55" s="123">
        <f t="shared" si="5"/>
        <v>0</v>
      </c>
      <c r="O55" s="123">
        <f t="shared" si="5"/>
        <v>0</v>
      </c>
      <c r="P55" s="123">
        <f t="shared" si="5"/>
        <v>4</v>
      </c>
      <c r="Q55" s="123">
        <f t="shared" si="5"/>
        <v>5</v>
      </c>
      <c r="R55" s="123">
        <f t="shared" si="5"/>
        <v>0</v>
      </c>
      <c r="S55" s="123">
        <f t="shared" si="5"/>
        <v>0</v>
      </c>
      <c r="T55" s="150"/>
      <c r="U55" s="150"/>
      <c r="V55" s="115"/>
      <c r="W55" s="116"/>
      <c r="X55" s="389"/>
    </row>
    <row r="56" spans="1:24" s="117" customFormat="1" ht="19.5" customHeight="1">
      <c r="A56" s="354"/>
      <c r="B56" s="360" t="s">
        <v>441</v>
      </c>
      <c r="C56" s="95" t="s">
        <v>442</v>
      </c>
      <c r="D56" s="160" t="s">
        <v>437</v>
      </c>
      <c r="E56" s="93" t="s">
        <v>439</v>
      </c>
      <c r="F56" s="295">
        <v>2</v>
      </c>
      <c r="G56" s="295">
        <v>32</v>
      </c>
      <c r="H56" s="119">
        <v>32</v>
      </c>
      <c r="I56" s="119">
        <v>0</v>
      </c>
      <c r="J56" s="119">
        <v>0</v>
      </c>
      <c r="K56" s="119">
        <v>0</v>
      </c>
      <c r="L56" s="118"/>
      <c r="M56" s="118"/>
      <c r="N56" s="118"/>
      <c r="O56" s="150"/>
      <c r="P56" s="150"/>
      <c r="Q56" s="150">
        <v>2</v>
      </c>
      <c r="R56" s="150"/>
      <c r="S56" s="150"/>
      <c r="T56" s="199" t="s">
        <v>499</v>
      </c>
      <c r="U56" s="150"/>
      <c r="V56" s="115"/>
      <c r="W56" s="116"/>
      <c r="X56" s="389"/>
    </row>
    <row r="57" spans="1:24" s="302" customFormat="1" ht="19.5" customHeight="1">
      <c r="A57" s="354"/>
      <c r="B57" s="365"/>
      <c r="C57" s="310" t="s">
        <v>438</v>
      </c>
      <c r="D57" s="272" t="s">
        <v>436</v>
      </c>
      <c r="E57" s="273" t="s">
        <v>360</v>
      </c>
      <c r="F57" s="311">
        <v>2</v>
      </c>
      <c r="G57" s="311">
        <v>32</v>
      </c>
      <c r="H57" s="277">
        <v>32</v>
      </c>
      <c r="I57" s="277">
        <v>0</v>
      </c>
      <c r="J57" s="277">
        <v>0</v>
      </c>
      <c r="K57" s="277">
        <v>0</v>
      </c>
      <c r="L57" s="281"/>
      <c r="M57" s="281"/>
      <c r="N57" s="281"/>
      <c r="O57" s="276"/>
      <c r="P57" s="276"/>
      <c r="Q57" s="276"/>
      <c r="R57" s="276">
        <v>2</v>
      </c>
      <c r="S57" s="312"/>
      <c r="T57" s="304" t="s">
        <v>499</v>
      </c>
      <c r="U57" s="276"/>
      <c r="V57" s="305"/>
      <c r="W57" s="306"/>
      <c r="X57" s="389"/>
    </row>
    <row r="58" spans="1:24" s="117" customFormat="1" ht="19.5" customHeight="1">
      <c r="A58" s="354"/>
      <c r="B58" s="346" t="s">
        <v>390</v>
      </c>
      <c r="C58" s="347"/>
      <c r="D58" s="347"/>
      <c r="E58" s="348"/>
      <c r="F58" s="137">
        <f>F56+F57</f>
        <v>4</v>
      </c>
      <c r="G58" s="137">
        <f aca="true" t="shared" si="6" ref="G58:S58">G56+G57</f>
        <v>64</v>
      </c>
      <c r="H58" s="137">
        <f t="shared" si="6"/>
        <v>64</v>
      </c>
      <c r="I58" s="137">
        <f t="shared" si="6"/>
        <v>0</v>
      </c>
      <c r="J58" s="137">
        <f t="shared" si="6"/>
        <v>0</v>
      </c>
      <c r="K58" s="137">
        <f t="shared" si="6"/>
        <v>0</v>
      </c>
      <c r="L58" s="137">
        <f t="shared" si="6"/>
        <v>0</v>
      </c>
      <c r="M58" s="137">
        <f t="shared" si="6"/>
        <v>0</v>
      </c>
      <c r="N58" s="137">
        <f t="shared" si="6"/>
        <v>0</v>
      </c>
      <c r="O58" s="137">
        <f t="shared" si="6"/>
        <v>0</v>
      </c>
      <c r="P58" s="137">
        <f t="shared" si="6"/>
        <v>0</v>
      </c>
      <c r="Q58" s="137">
        <f t="shared" si="6"/>
        <v>2</v>
      </c>
      <c r="R58" s="137">
        <f t="shared" si="6"/>
        <v>2</v>
      </c>
      <c r="S58" s="137">
        <f t="shared" si="6"/>
        <v>0</v>
      </c>
      <c r="T58" s="150"/>
      <c r="U58" s="150"/>
      <c r="V58" s="115"/>
      <c r="W58" s="116"/>
      <c r="X58" s="389"/>
    </row>
    <row r="59" spans="1:24" s="121" customFormat="1" ht="19.5" customHeight="1">
      <c r="A59" s="355"/>
      <c r="B59" s="346" t="s">
        <v>391</v>
      </c>
      <c r="C59" s="347"/>
      <c r="D59" s="347"/>
      <c r="E59" s="348"/>
      <c r="F59" s="119">
        <f aca="true" t="shared" si="7" ref="F59:S59">F55+F58</f>
        <v>13</v>
      </c>
      <c r="G59" s="119">
        <f t="shared" si="7"/>
        <v>176</v>
      </c>
      <c r="H59" s="119">
        <f t="shared" si="7"/>
        <v>172</v>
      </c>
      <c r="I59" s="119">
        <f t="shared" si="7"/>
        <v>4</v>
      </c>
      <c r="J59" s="119">
        <f t="shared" si="7"/>
        <v>0</v>
      </c>
      <c r="K59" s="119">
        <f t="shared" si="7"/>
        <v>0</v>
      </c>
      <c r="L59" s="119">
        <f t="shared" si="7"/>
        <v>0</v>
      </c>
      <c r="M59" s="119">
        <f t="shared" si="7"/>
        <v>0</v>
      </c>
      <c r="N59" s="119">
        <f t="shared" si="7"/>
        <v>0</v>
      </c>
      <c r="O59" s="119">
        <f t="shared" si="7"/>
        <v>0</v>
      </c>
      <c r="P59" s="119">
        <f t="shared" si="7"/>
        <v>4</v>
      </c>
      <c r="Q59" s="119">
        <f t="shared" si="7"/>
        <v>7</v>
      </c>
      <c r="R59" s="119">
        <f t="shared" si="7"/>
        <v>2</v>
      </c>
      <c r="S59" s="119">
        <f t="shared" si="7"/>
        <v>0</v>
      </c>
      <c r="T59" s="150"/>
      <c r="U59" s="150"/>
      <c r="V59" s="115"/>
      <c r="W59" s="116"/>
      <c r="X59" s="389"/>
    </row>
    <row r="60" spans="1:24" s="117" customFormat="1" ht="19.5" customHeight="1">
      <c r="A60" s="229" t="s">
        <v>427</v>
      </c>
      <c r="B60" s="360" t="s">
        <v>329</v>
      </c>
      <c r="C60" s="95" t="s">
        <v>506</v>
      </c>
      <c r="D60" s="313" t="s">
        <v>424</v>
      </c>
      <c r="E60" s="93" t="s">
        <v>392</v>
      </c>
      <c r="F60" s="295">
        <v>3</v>
      </c>
      <c r="G60" s="295">
        <v>48</v>
      </c>
      <c r="H60" s="295">
        <v>48</v>
      </c>
      <c r="I60" s="119">
        <v>0</v>
      </c>
      <c r="J60" s="119">
        <v>0</v>
      </c>
      <c r="K60" s="119">
        <v>0</v>
      </c>
      <c r="L60" s="118"/>
      <c r="M60" s="118"/>
      <c r="N60" s="118"/>
      <c r="O60" s="150"/>
      <c r="P60" s="150">
        <v>3</v>
      </c>
      <c r="Q60" s="150"/>
      <c r="R60" s="150"/>
      <c r="S60" s="150"/>
      <c r="T60" s="199" t="s">
        <v>502</v>
      </c>
      <c r="U60" s="150"/>
      <c r="V60" s="115"/>
      <c r="W60" s="116"/>
      <c r="X60" s="389"/>
    </row>
    <row r="61" spans="1:24" s="117" customFormat="1" ht="19.5" customHeight="1">
      <c r="A61" s="354"/>
      <c r="B61" s="358"/>
      <c r="C61" s="95" t="s">
        <v>507</v>
      </c>
      <c r="D61" s="314" t="s">
        <v>425</v>
      </c>
      <c r="E61" s="93" t="s">
        <v>392</v>
      </c>
      <c r="F61" s="295">
        <v>3</v>
      </c>
      <c r="G61" s="295">
        <v>48</v>
      </c>
      <c r="H61" s="295">
        <v>48</v>
      </c>
      <c r="I61" s="119">
        <v>0</v>
      </c>
      <c r="J61" s="119">
        <v>0</v>
      </c>
      <c r="K61" s="119">
        <v>0</v>
      </c>
      <c r="L61" s="118"/>
      <c r="M61" s="118"/>
      <c r="N61" s="118"/>
      <c r="O61" s="150"/>
      <c r="P61" s="150">
        <v>3</v>
      </c>
      <c r="Q61" s="150"/>
      <c r="R61" s="150"/>
      <c r="S61" s="150"/>
      <c r="T61" s="199" t="s">
        <v>502</v>
      </c>
      <c r="U61" s="150"/>
      <c r="V61" s="115"/>
      <c r="W61" s="116"/>
      <c r="X61" s="389"/>
    </row>
    <row r="62" spans="1:24" s="117" customFormat="1" ht="19.5" customHeight="1">
      <c r="A62" s="354"/>
      <c r="B62" s="358"/>
      <c r="C62" s="92" t="s">
        <v>315</v>
      </c>
      <c r="D62" s="156" t="s">
        <v>419</v>
      </c>
      <c r="E62" s="103" t="s">
        <v>347</v>
      </c>
      <c r="F62" s="315">
        <v>2</v>
      </c>
      <c r="G62" s="295"/>
      <c r="H62" s="295"/>
      <c r="I62" s="295"/>
      <c r="J62" s="118"/>
      <c r="K62" s="118"/>
      <c r="L62" s="118"/>
      <c r="M62" s="118"/>
      <c r="N62" s="118"/>
      <c r="O62" s="150"/>
      <c r="P62" s="150" t="s">
        <v>380</v>
      </c>
      <c r="Q62" s="150"/>
      <c r="R62" s="150"/>
      <c r="S62" s="150"/>
      <c r="T62" s="199" t="s">
        <v>499</v>
      </c>
      <c r="U62" s="150"/>
      <c r="V62" s="115"/>
      <c r="W62" s="116"/>
      <c r="X62" s="389"/>
    </row>
    <row r="63" spans="1:24" s="117" customFormat="1" ht="19.5" customHeight="1">
      <c r="A63" s="354"/>
      <c r="B63" s="358"/>
      <c r="C63" s="95" t="s">
        <v>393</v>
      </c>
      <c r="D63" s="160" t="s">
        <v>394</v>
      </c>
      <c r="E63" s="93" t="s">
        <v>392</v>
      </c>
      <c r="F63" s="295">
        <v>4</v>
      </c>
      <c r="G63" s="295">
        <v>64</v>
      </c>
      <c r="H63" s="295">
        <v>64</v>
      </c>
      <c r="I63" s="119">
        <v>0</v>
      </c>
      <c r="J63" s="119">
        <v>0</v>
      </c>
      <c r="K63" s="119">
        <v>0</v>
      </c>
      <c r="L63" s="118"/>
      <c r="M63" s="118"/>
      <c r="N63" s="118"/>
      <c r="O63" s="150"/>
      <c r="P63" s="150"/>
      <c r="Q63" s="150"/>
      <c r="R63" s="150">
        <v>6</v>
      </c>
      <c r="S63" s="150"/>
      <c r="T63" s="199" t="s">
        <v>502</v>
      </c>
      <c r="U63" s="150"/>
      <c r="V63" s="115"/>
      <c r="W63" s="116"/>
      <c r="X63" s="389"/>
    </row>
    <row r="64" spans="1:24" s="117" customFormat="1" ht="19.5" customHeight="1">
      <c r="A64" s="354"/>
      <c r="B64" s="358"/>
      <c r="C64" s="297" t="s">
        <v>395</v>
      </c>
      <c r="D64" s="298" t="s">
        <v>396</v>
      </c>
      <c r="E64" s="103" t="s">
        <v>347</v>
      </c>
      <c r="F64" s="295">
        <v>2</v>
      </c>
      <c r="G64" s="295"/>
      <c r="H64" s="119"/>
      <c r="I64" s="118"/>
      <c r="J64" s="118"/>
      <c r="K64" s="118"/>
      <c r="L64" s="118"/>
      <c r="M64" s="118"/>
      <c r="N64" s="118"/>
      <c r="O64" s="150"/>
      <c r="P64" s="150"/>
      <c r="Q64" s="150"/>
      <c r="R64" s="150" t="s">
        <v>380</v>
      </c>
      <c r="S64" s="150"/>
      <c r="T64" s="199" t="s">
        <v>499</v>
      </c>
      <c r="U64" s="150"/>
      <c r="V64" s="115"/>
      <c r="W64" s="116"/>
      <c r="X64" s="389"/>
    </row>
    <row r="65" spans="1:24" s="206" customFormat="1" ht="19.5" customHeight="1">
      <c r="A65" s="354"/>
      <c r="B65" s="358"/>
      <c r="C65" s="95" t="s">
        <v>555</v>
      </c>
      <c r="D65" s="309" t="s">
        <v>556</v>
      </c>
      <c r="E65" s="93" t="s">
        <v>557</v>
      </c>
      <c r="F65" s="295">
        <v>2.5</v>
      </c>
      <c r="G65" s="295">
        <v>40</v>
      </c>
      <c r="H65" s="295">
        <v>40</v>
      </c>
      <c r="I65" s="119">
        <v>0</v>
      </c>
      <c r="J65" s="119">
        <v>0</v>
      </c>
      <c r="K65" s="119">
        <v>0</v>
      </c>
      <c r="L65" s="118"/>
      <c r="M65" s="118"/>
      <c r="N65" s="118"/>
      <c r="O65" s="150"/>
      <c r="P65" s="150"/>
      <c r="Q65" s="207">
        <v>4</v>
      </c>
      <c r="R65" s="150"/>
      <c r="S65" s="150"/>
      <c r="T65" s="204" t="s">
        <v>538</v>
      </c>
      <c r="U65" s="150"/>
      <c r="V65" s="204"/>
      <c r="W65" s="205"/>
      <c r="X65" s="389"/>
    </row>
    <row r="66" spans="1:24" s="255" customFormat="1" ht="19.5" customHeight="1">
      <c r="A66" s="354"/>
      <c r="B66" s="359"/>
      <c r="C66" s="297" t="s">
        <v>558</v>
      </c>
      <c r="D66" s="316" t="s">
        <v>559</v>
      </c>
      <c r="E66" s="103" t="s">
        <v>542</v>
      </c>
      <c r="F66" s="277">
        <v>2</v>
      </c>
      <c r="G66" s="277"/>
      <c r="H66" s="277"/>
      <c r="I66" s="118"/>
      <c r="J66" s="118"/>
      <c r="K66" s="118"/>
      <c r="L66" s="118"/>
      <c r="M66" s="118"/>
      <c r="N66" s="118"/>
      <c r="O66" s="150"/>
      <c r="P66" s="150"/>
      <c r="Q66" s="150"/>
      <c r="R66" s="150" t="s">
        <v>560</v>
      </c>
      <c r="S66" s="150"/>
      <c r="T66" s="253" t="s">
        <v>538</v>
      </c>
      <c r="U66" s="150"/>
      <c r="V66" s="253"/>
      <c r="W66" s="254"/>
      <c r="X66" s="389"/>
    </row>
    <row r="67" spans="1:24" s="117" customFormat="1" ht="19.5" customHeight="1">
      <c r="A67" s="354"/>
      <c r="B67" s="228" t="s">
        <v>428</v>
      </c>
      <c r="C67" s="347"/>
      <c r="D67" s="347"/>
      <c r="E67" s="348"/>
      <c r="F67" s="123">
        <f aca="true" t="shared" si="8" ref="F67:S67">SUM(F60:F66)</f>
        <v>18.5</v>
      </c>
      <c r="G67" s="123">
        <f t="shared" si="8"/>
        <v>200</v>
      </c>
      <c r="H67" s="123">
        <f t="shared" si="8"/>
        <v>200</v>
      </c>
      <c r="I67" s="123">
        <f t="shared" si="8"/>
        <v>0</v>
      </c>
      <c r="J67" s="123">
        <f t="shared" si="8"/>
        <v>0</v>
      </c>
      <c r="K67" s="123">
        <f t="shared" si="8"/>
        <v>0</v>
      </c>
      <c r="L67" s="123">
        <f t="shared" si="8"/>
        <v>0</v>
      </c>
      <c r="M67" s="123">
        <f t="shared" si="8"/>
        <v>0</v>
      </c>
      <c r="N67" s="123">
        <f t="shared" si="8"/>
        <v>0</v>
      </c>
      <c r="O67" s="123">
        <f t="shared" si="8"/>
        <v>0</v>
      </c>
      <c r="P67" s="123">
        <f t="shared" si="8"/>
        <v>6</v>
      </c>
      <c r="Q67" s="123">
        <f t="shared" si="8"/>
        <v>4</v>
      </c>
      <c r="R67" s="123">
        <f t="shared" si="8"/>
        <v>6</v>
      </c>
      <c r="S67" s="123">
        <f t="shared" si="8"/>
        <v>0</v>
      </c>
      <c r="T67" s="150"/>
      <c r="U67" s="150"/>
      <c r="V67" s="115"/>
      <c r="W67" s="116"/>
      <c r="X67" s="389"/>
    </row>
    <row r="68" spans="1:24" s="117" customFormat="1" ht="19.5" customHeight="1">
      <c r="A68" s="354"/>
      <c r="B68" s="166" t="s">
        <v>381</v>
      </c>
      <c r="C68" s="95" t="s">
        <v>397</v>
      </c>
      <c r="D68" s="160" t="s">
        <v>398</v>
      </c>
      <c r="E68" s="93" t="s">
        <v>392</v>
      </c>
      <c r="F68" s="295">
        <v>2</v>
      </c>
      <c r="G68" s="295">
        <v>32</v>
      </c>
      <c r="H68" s="295">
        <v>32</v>
      </c>
      <c r="I68" s="119">
        <v>0</v>
      </c>
      <c r="J68" s="119">
        <v>0</v>
      </c>
      <c r="K68" s="119">
        <v>0</v>
      </c>
      <c r="L68" s="118"/>
      <c r="M68" s="118"/>
      <c r="N68" s="118"/>
      <c r="O68" s="150"/>
      <c r="P68" s="150"/>
      <c r="Q68" s="150">
        <v>3</v>
      </c>
      <c r="R68" s="150"/>
      <c r="S68" s="150"/>
      <c r="T68" s="199" t="s">
        <v>499</v>
      </c>
      <c r="U68" s="150"/>
      <c r="V68" s="115"/>
      <c r="W68" s="116"/>
      <c r="X68" s="389"/>
    </row>
    <row r="69" spans="1:24" s="117" customFormat="1" ht="19.5" customHeight="1">
      <c r="A69" s="354"/>
      <c r="B69" s="228" t="s">
        <v>429</v>
      </c>
      <c r="C69" s="347"/>
      <c r="D69" s="347"/>
      <c r="E69" s="348"/>
      <c r="F69" s="119">
        <f aca="true" t="shared" si="9" ref="F69:S69">SUM(F68:F68)</f>
        <v>2</v>
      </c>
      <c r="G69" s="119">
        <f t="shared" si="9"/>
        <v>32</v>
      </c>
      <c r="H69" s="137">
        <f t="shared" si="9"/>
        <v>32</v>
      </c>
      <c r="I69" s="137">
        <f t="shared" si="9"/>
        <v>0</v>
      </c>
      <c r="J69" s="137">
        <f t="shared" si="9"/>
        <v>0</v>
      </c>
      <c r="K69" s="137">
        <f t="shared" si="9"/>
        <v>0</v>
      </c>
      <c r="L69" s="137">
        <f t="shared" si="9"/>
        <v>0</v>
      </c>
      <c r="M69" s="137">
        <f t="shared" si="9"/>
        <v>0</v>
      </c>
      <c r="N69" s="137">
        <f t="shared" si="9"/>
        <v>0</v>
      </c>
      <c r="O69" s="137">
        <f t="shared" si="9"/>
        <v>0</v>
      </c>
      <c r="P69" s="137">
        <f t="shared" si="9"/>
        <v>0</v>
      </c>
      <c r="Q69" s="137">
        <f t="shared" si="9"/>
        <v>3</v>
      </c>
      <c r="R69" s="137">
        <f t="shared" si="9"/>
        <v>0</v>
      </c>
      <c r="S69" s="137">
        <f t="shared" si="9"/>
        <v>0</v>
      </c>
      <c r="T69" s="150"/>
      <c r="U69" s="150"/>
      <c r="V69" s="115"/>
      <c r="W69" s="116"/>
      <c r="X69" s="389"/>
    </row>
    <row r="70" spans="1:24" s="121" customFormat="1" ht="19.5" customHeight="1">
      <c r="A70" s="355"/>
      <c r="B70" s="228" t="s">
        <v>430</v>
      </c>
      <c r="C70" s="347"/>
      <c r="D70" s="347"/>
      <c r="E70" s="348"/>
      <c r="F70" s="119">
        <f aca="true" t="shared" si="10" ref="F70:P70">F67+F69</f>
        <v>20.5</v>
      </c>
      <c r="G70" s="119">
        <f t="shared" si="10"/>
        <v>232</v>
      </c>
      <c r="H70" s="119">
        <f t="shared" si="10"/>
        <v>232</v>
      </c>
      <c r="I70" s="119">
        <f t="shared" si="10"/>
        <v>0</v>
      </c>
      <c r="J70" s="119">
        <f t="shared" si="10"/>
        <v>0</v>
      </c>
      <c r="K70" s="119">
        <f t="shared" si="10"/>
        <v>0</v>
      </c>
      <c r="L70" s="119">
        <f t="shared" si="10"/>
        <v>0</v>
      </c>
      <c r="M70" s="119">
        <f t="shared" si="10"/>
        <v>0</v>
      </c>
      <c r="N70" s="119">
        <f t="shared" si="10"/>
        <v>0</v>
      </c>
      <c r="O70" s="119">
        <f t="shared" si="10"/>
        <v>0</v>
      </c>
      <c r="P70" s="119">
        <f t="shared" si="10"/>
        <v>6</v>
      </c>
      <c r="Q70" s="119">
        <f>Q69+Q67</f>
        <v>7</v>
      </c>
      <c r="R70" s="119">
        <f>R67+R69</f>
        <v>6</v>
      </c>
      <c r="S70" s="119">
        <f>S67+S69</f>
        <v>0</v>
      </c>
      <c r="T70" s="150"/>
      <c r="U70" s="150"/>
      <c r="V70" s="115"/>
      <c r="W70" s="116"/>
      <c r="X70" s="389"/>
    </row>
    <row r="71" spans="1:24" s="206" customFormat="1" ht="19.5" customHeight="1">
      <c r="A71" s="233" t="s">
        <v>324</v>
      </c>
      <c r="B71" s="350" t="s">
        <v>578</v>
      </c>
      <c r="C71" s="208" t="s">
        <v>579</v>
      </c>
      <c r="D71" s="209" t="s">
        <v>580</v>
      </c>
      <c r="E71" s="154" t="s">
        <v>581</v>
      </c>
      <c r="F71" s="119">
        <v>4</v>
      </c>
      <c r="G71" s="119">
        <v>64</v>
      </c>
      <c r="H71" s="119">
        <v>46</v>
      </c>
      <c r="I71" s="118" t="s">
        <v>531</v>
      </c>
      <c r="J71" s="119">
        <v>18</v>
      </c>
      <c r="K71" s="118" t="s">
        <v>531</v>
      </c>
      <c r="L71" s="118"/>
      <c r="M71" s="118">
        <v>4</v>
      </c>
      <c r="N71" s="118"/>
      <c r="O71" s="118"/>
      <c r="P71" s="150"/>
      <c r="Q71" s="150"/>
      <c r="R71" s="150"/>
      <c r="S71" s="150"/>
      <c r="T71" s="210" t="s">
        <v>532</v>
      </c>
      <c r="U71" s="150"/>
      <c r="V71" s="253"/>
      <c r="W71" s="205"/>
      <c r="X71" s="389"/>
    </row>
    <row r="72" spans="1:24" s="206" customFormat="1" ht="19.5" customHeight="1">
      <c r="A72" s="354"/>
      <c r="B72" s="351"/>
      <c r="C72" s="208" t="s">
        <v>582</v>
      </c>
      <c r="D72" s="298" t="s">
        <v>583</v>
      </c>
      <c r="E72" s="103" t="s">
        <v>530</v>
      </c>
      <c r="F72" s="119">
        <v>1</v>
      </c>
      <c r="G72" s="119"/>
      <c r="H72" s="119"/>
      <c r="I72" s="118"/>
      <c r="J72" s="118"/>
      <c r="K72" s="118"/>
      <c r="L72" s="118"/>
      <c r="M72" s="118" t="s">
        <v>584</v>
      </c>
      <c r="N72" s="118"/>
      <c r="O72" s="118"/>
      <c r="R72" s="150"/>
      <c r="S72" s="150"/>
      <c r="T72" s="204" t="s">
        <v>532</v>
      </c>
      <c r="U72" s="150"/>
      <c r="V72" s="253"/>
      <c r="W72" s="205"/>
      <c r="X72" s="389"/>
    </row>
    <row r="73" spans="1:24" s="206" customFormat="1" ht="19.5" customHeight="1">
      <c r="A73" s="354"/>
      <c r="B73" s="351"/>
      <c r="C73" s="95" t="s">
        <v>585</v>
      </c>
      <c r="D73" s="160" t="s">
        <v>586</v>
      </c>
      <c r="E73" s="154" t="s">
        <v>569</v>
      </c>
      <c r="F73" s="295">
        <v>3</v>
      </c>
      <c r="G73" s="295">
        <v>48</v>
      </c>
      <c r="H73" s="119">
        <v>48</v>
      </c>
      <c r="I73" s="119">
        <v>0</v>
      </c>
      <c r="J73" s="119">
        <v>0</v>
      </c>
      <c r="K73" s="119">
        <v>0</v>
      </c>
      <c r="L73" s="118"/>
      <c r="M73" s="118"/>
      <c r="N73" s="118"/>
      <c r="O73" s="118"/>
      <c r="P73" s="150"/>
      <c r="R73" s="276">
        <v>4</v>
      </c>
      <c r="S73" s="150"/>
      <c r="T73" s="204" t="s">
        <v>533</v>
      </c>
      <c r="U73" s="150"/>
      <c r="V73" s="253"/>
      <c r="W73" s="205"/>
      <c r="X73" s="389"/>
    </row>
    <row r="74" spans="1:24" s="206" customFormat="1" ht="19.5" customHeight="1">
      <c r="A74" s="354"/>
      <c r="B74" s="351"/>
      <c r="C74" s="297" t="s">
        <v>587</v>
      </c>
      <c r="D74" s="298" t="s">
        <v>588</v>
      </c>
      <c r="E74" s="103" t="s">
        <v>530</v>
      </c>
      <c r="F74" s="157">
        <v>2</v>
      </c>
      <c r="G74" s="157"/>
      <c r="H74" s="119"/>
      <c r="I74" s="118"/>
      <c r="J74" s="118"/>
      <c r="K74" s="118"/>
      <c r="L74" s="118"/>
      <c r="M74" s="118"/>
      <c r="N74" s="118"/>
      <c r="O74" s="150"/>
      <c r="P74" s="150"/>
      <c r="R74" s="281" t="s">
        <v>589</v>
      </c>
      <c r="S74" s="150"/>
      <c r="T74" s="204" t="s">
        <v>532</v>
      </c>
      <c r="U74" s="150"/>
      <c r="V74" s="204"/>
      <c r="W74" s="205"/>
      <c r="X74" s="389"/>
    </row>
    <row r="75" spans="1:24" s="206" customFormat="1" ht="19.5" customHeight="1">
      <c r="A75" s="354"/>
      <c r="B75" s="351"/>
      <c r="C75" s="95" t="s">
        <v>590</v>
      </c>
      <c r="D75" s="309" t="s">
        <v>591</v>
      </c>
      <c r="E75" s="154" t="s">
        <v>569</v>
      </c>
      <c r="F75" s="295">
        <v>2</v>
      </c>
      <c r="G75" s="295">
        <v>32</v>
      </c>
      <c r="H75" s="119">
        <v>32</v>
      </c>
      <c r="I75" s="119">
        <v>0</v>
      </c>
      <c r="J75" s="119">
        <v>0</v>
      </c>
      <c r="K75" s="119">
        <v>0</v>
      </c>
      <c r="L75" s="118"/>
      <c r="M75" s="118"/>
      <c r="N75" s="118"/>
      <c r="O75" s="150"/>
      <c r="P75" s="150"/>
      <c r="Q75" s="150">
        <v>2</v>
      </c>
      <c r="R75" s="150"/>
      <c r="S75" s="150"/>
      <c r="T75" s="204" t="s">
        <v>532</v>
      </c>
      <c r="U75" s="150"/>
      <c r="V75" s="204"/>
      <c r="W75" s="205"/>
      <c r="X75" s="389"/>
    </row>
    <row r="76" spans="1:24" s="206" customFormat="1" ht="19.5" customHeight="1">
      <c r="A76" s="354"/>
      <c r="B76" s="351"/>
      <c r="C76" s="297" t="s">
        <v>592</v>
      </c>
      <c r="D76" s="317" t="s">
        <v>593</v>
      </c>
      <c r="E76" s="103" t="s">
        <v>530</v>
      </c>
      <c r="F76" s="128">
        <v>1</v>
      </c>
      <c r="G76" s="128"/>
      <c r="H76" s="128"/>
      <c r="I76" s="128"/>
      <c r="J76" s="128"/>
      <c r="K76" s="128"/>
      <c r="L76" s="128"/>
      <c r="M76" s="128"/>
      <c r="N76" s="128"/>
      <c r="O76" s="128"/>
      <c r="P76" s="150"/>
      <c r="Q76" s="150" t="s">
        <v>584</v>
      </c>
      <c r="R76" s="150"/>
      <c r="S76" s="150"/>
      <c r="T76" s="204" t="s">
        <v>532</v>
      </c>
      <c r="U76" s="150"/>
      <c r="V76" s="204"/>
      <c r="W76" s="205"/>
      <c r="X76" s="389"/>
    </row>
    <row r="77" spans="1:24" s="206" customFormat="1" ht="19.5" customHeight="1">
      <c r="A77" s="354"/>
      <c r="B77" s="351"/>
      <c r="C77" s="297" t="s">
        <v>594</v>
      </c>
      <c r="D77" s="316" t="s">
        <v>595</v>
      </c>
      <c r="E77" s="103" t="s">
        <v>530</v>
      </c>
      <c r="F77" s="299">
        <v>2</v>
      </c>
      <c r="G77" s="128"/>
      <c r="H77" s="299"/>
      <c r="I77" s="299"/>
      <c r="J77" s="299"/>
      <c r="K77" s="299"/>
      <c r="L77" s="118"/>
      <c r="M77" s="118"/>
      <c r="N77" s="118"/>
      <c r="O77" s="150"/>
      <c r="P77" s="118"/>
      <c r="Q77" s="157" t="s">
        <v>589</v>
      </c>
      <c r="R77" s="150"/>
      <c r="S77" s="150"/>
      <c r="T77" s="204" t="s">
        <v>532</v>
      </c>
      <c r="U77" s="150"/>
      <c r="V77" s="204"/>
      <c r="W77" s="205"/>
      <c r="X77" s="389"/>
    </row>
    <row r="78" spans="1:24" s="206" customFormat="1" ht="19.5" customHeight="1">
      <c r="A78" s="354"/>
      <c r="B78" s="346" t="s">
        <v>596</v>
      </c>
      <c r="C78" s="347"/>
      <c r="D78" s="347"/>
      <c r="E78" s="348"/>
      <c r="F78" s="123">
        <f aca="true" t="shared" si="11" ref="F78:S78">SUM(F71:F77)</f>
        <v>15</v>
      </c>
      <c r="G78" s="123">
        <f t="shared" si="11"/>
        <v>144</v>
      </c>
      <c r="H78" s="123">
        <f t="shared" si="11"/>
        <v>126</v>
      </c>
      <c r="I78" s="123">
        <f t="shared" si="11"/>
        <v>0</v>
      </c>
      <c r="J78" s="123">
        <f t="shared" si="11"/>
        <v>18</v>
      </c>
      <c r="K78" s="123">
        <f t="shared" si="11"/>
        <v>0</v>
      </c>
      <c r="L78" s="123">
        <f t="shared" si="11"/>
        <v>0</v>
      </c>
      <c r="M78" s="123">
        <f t="shared" si="11"/>
        <v>4</v>
      </c>
      <c r="N78" s="123">
        <f t="shared" si="11"/>
        <v>0</v>
      </c>
      <c r="O78" s="123">
        <f t="shared" si="11"/>
        <v>0</v>
      </c>
      <c r="P78" s="123">
        <f t="shared" si="11"/>
        <v>0</v>
      </c>
      <c r="Q78" s="123">
        <f t="shared" si="11"/>
        <v>2</v>
      </c>
      <c r="R78" s="123">
        <f t="shared" si="11"/>
        <v>4</v>
      </c>
      <c r="S78" s="123">
        <f t="shared" si="11"/>
        <v>0</v>
      </c>
      <c r="T78" s="150"/>
      <c r="U78" s="150"/>
      <c r="V78" s="204"/>
      <c r="W78" s="205"/>
      <c r="X78" s="389"/>
    </row>
    <row r="79" spans="1:24" s="206" customFormat="1" ht="19.5" customHeight="1">
      <c r="A79" s="354"/>
      <c r="B79" s="166" t="s">
        <v>597</v>
      </c>
      <c r="C79" s="95" t="s">
        <v>426</v>
      </c>
      <c r="D79" s="309" t="s">
        <v>598</v>
      </c>
      <c r="E79" s="318" t="s">
        <v>581</v>
      </c>
      <c r="F79" s="295">
        <v>3</v>
      </c>
      <c r="G79" s="295">
        <v>48</v>
      </c>
      <c r="H79" s="119">
        <v>40</v>
      </c>
      <c r="I79" s="119">
        <v>8</v>
      </c>
      <c r="J79" s="119">
        <v>0</v>
      </c>
      <c r="K79" s="119">
        <v>0</v>
      </c>
      <c r="L79" s="118"/>
      <c r="M79" s="118"/>
      <c r="N79" s="118"/>
      <c r="O79" s="150"/>
      <c r="P79" s="150">
        <v>3</v>
      </c>
      <c r="Q79" s="150"/>
      <c r="R79" s="150"/>
      <c r="S79" s="150"/>
      <c r="T79" s="204" t="s">
        <v>532</v>
      </c>
      <c r="U79" s="150"/>
      <c r="V79" s="319"/>
      <c r="W79" s="205"/>
      <c r="X79" s="389"/>
    </row>
    <row r="80" spans="1:24" s="117" customFormat="1" ht="19.5" customHeight="1">
      <c r="A80" s="354"/>
      <c r="B80" s="346" t="s">
        <v>399</v>
      </c>
      <c r="C80" s="347"/>
      <c r="D80" s="347"/>
      <c r="E80" s="348"/>
      <c r="F80" s="119">
        <f aca="true" t="shared" si="12" ref="F80:S80">SUM(F79:F79)</f>
        <v>3</v>
      </c>
      <c r="G80" s="119">
        <f t="shared" si="12"/>
        <v>48</v>
      </c>
      <c r="H80" s="119">
        <f t="shared" si="12"/>
        <v>40</v>
      </c>
      <c r="I80" s="119">
        <f t="shared" si="12"/>
        <v>8</v>
      </c>
      <c r="J80" s="119">
        <f t="shared" si="12"/>
        <v>0</v>
      </c>
      <c r="K80" s="119">
        <f t="shared" si="12"/>
        <v>0</v>
      </c>
      <c r="L80" s="119">
        <f t="shared" si="12"/>
        <v>0</v>
      </c>
      <c r="M80" s="119">
        <f t="shared" si="12"/>
        <v>0</v>
      </c>
      <c r="N80" s="119">
        <f t="shared" si="12"/>
        <v>0</v>
      </c>
      <c r="O80" s="119">
        <f t="shared" si="12"/>
        <v>0</v>
      </c>
      <c r="P80" s="119">
        <f t="shared" si="12"/>
        <v>3</v>
      </c>
      <c r="Q80" s="119">
        <f t="shared" si="12"/>
        <v>0</v>
      </c>
      <c r="R80" s="119">
        <f t="shared" si="12"/>
        <v>0</v>
      </c>
      <c r="S80" s="119">
        <f t="shared" si="12"/>
        <v>0</v>
      </c>
      <c r="T80" s="150"/>
      <c r="U80" s="150"/>
      <c r="V80" s="115"/>
      <c r="W80" s="116"/>
      <c r="X80" s="389"/>
    </row>
    <row r="81" spans="1:24" s="121" customFormat="1" ht="19.5" customHeight="1">
      <c r="A81" s="355"/>
      <c r="B81" s="346" t="s">
        <v>400</v>
      </c>
      <c r="C81" s="347"/>
      <c r="D81" s="347"/>
      <c r="E81" s="348"/>
      <c r="F81" s="119">
        <f aca="true" t="shared" si="13" ref="F81:S81">F78+F80</f>
        <v>18</v>
      </c>
      <c r="G81" s="119">
        <f t="shared" si="13"/>
        <v>192</v>
      </c>
      <c r="H81" s="119">
        <f t="shared" si="13"/>
        <v>166</v>
      </c>
      <c r="I81" s="119">
        <f t="shared" si="13"/>
        <v>8</v>
      </c>
      <c r="J81" s="119">
        <f t="shared" si="13"/>
        <v>18</v>
      </c>
      <c r="K81" s="119">
        <f t="shared" si="13"/>
        <v>0</v>
      </c>
      <c r="L81" s="119">
        <f t="shared" si="13"/>
        <v>0</v>
      </c>
      <c r="M81" s="119">
        <f t="shared" si="13"/>
        <v>4</v>
      </c>
      <c r="N81" s="119">
        <f t="shared" si="13"/>
        <v>0</v>
      </c>
      <c r="O81" s="119">
        <f t="shared" si="13"/>
        <v>0</v>
      </c>
      <c r="P81" s="119">
        <f t="shared" si="13"/>
        <v>3</v>
      </c>
      <c r="Q81" s="119">
        <f t="shared" si="13"/>
        <v>2</v>
      </c>
      <c r="R81" s="119">
        <f t="shared" si="13"/>
        <v>4</v>
      </c>
      <c r="S81" s="119">
        <f t="shared" si="13"/>
        <v>0</v>
      </c>
      <c r="T81" s="150"/>
      <c r="U81" s="150"/>
      <c r="V81" s="115"/>
      <c r="W81" s="116"/>
      <c r="X81" s="389"/>
    </row>
    <row r="82" spans="1:24" s="322" customFormat="1" ht="19.5" customHeight="1">
      <c r="A82" s="233" t="s">
        <v>414</v>
      </c>
      <c r="B82" s="360" t="s">
        <v>381</v>
      </c>
      <c r="C82" s="297" t="s">
        <v>446</v>
      </c>
      <c r="D82" s="316" t="s">
        <v>554</v>
      </c>
      <c r="E82" s="154" t="s">
        <v>447</v>
      </c>
      <c r="F82" s="299">
        <v>2</v>
      </c>
      <c r="G82" s="299">
        <v>32</v>
      </c>
      <c r="H82" s="299">
        <v>32</v>
      </c>
      <c r="I82" s="119">
        <v>0</v>
      </c>
      <c r="J82" s="119">
        <v>0</v>
      </c>
      <c r="K82" s="119">
        <v>0</v>
      </c>
      <c r="L82" s="118"/>
      <c r="M82" s="118"/>
      <c r="N82" s="118"/>
      <c r="O82" s="150"/>
      <c r="P82" s="150"/>
      <c r="Q82" s="150"/>
      <c r="R82" s="150">
        <v>2</v>
      </c>
      <c r="S82" s="150"/>
      <c r="T82" s="199" t="s">
        <v>499</v>
      </c>
      <c r="U82" s="150"/>
      <c r="V82" s="320"/>
      <c r="W82" s="321"/>
      <c r="X82" s="389"/>
    </row>
    <row r="83" spans="1:24" s="322" customFormat="1" ht="19.5" customHeight="1">
      <c r="A83" s="354"/>
      <c r="B83" s="358"/>
      <c r="C83" s="297" t="s">
        <v>448</v>
      </c>
      <c r="D83" s="298" t="s">
        <v>444</v>
      </c>
      <c r="E83" s="154" t="s">
        <v>447</v>
      </c>
      <c r="F83" s="299">
        <v>2</v>
      </c>
      <c r="G83" s="299">
        <v>32</v>
      </c>
      <c r="H83" s="299">
        <v>32</v>
      </c>
      <c r="I83" s="119">
        <v>0</v>
      </c>
      <c r="J83" s="119">
        <v>0</v>
      </c>
      <c r="K83" s="119">
        <v>0</v>
      </c>
      <c r="L83" s="118"/>
      <c r="M83" s="118"/>
      <c r="N83" s="118"/>
      <c r="O83" s="150"/>
      <c r="P83" s="150"/>
      <c r="Q83" s="150">
        <v>2</v>
      </c>
      <c r="R83" s="150"/>
      <c r="S83" s="150"/>
      <c r="T83" s="199" t="s">
        <v>499</v>
      </c>
      <c r="U83" s="150"/>
      <c r="V83" s="320"/>
      <c r="W83" s="321"/>
      <c r="X83" s="389"/>
    </row>
    <row r="84" spans="1:24" s="322" customFormat="1" ht="19.5" customHeight="1">
      <c r="A84" s="354"/>
      <c r="B84" s="358"/>
      <c r="C84" s="297" t="s">
        <v>449</v>
      </c>
      <c r="D84" s="298" t="s">
        <v>445</v>
      </c>
      <c r="E84" s="154" t="s">
        <v>447</v>
      </c>
      <c r="F84" s="299">
        <v>2</v>
      </c>
      <c r="G84" s="299">
        <v>32</v>
      </c>
      <c r="H84" s="299">
        <v>32</v>
      </c>
      <c r="I84" s="119">
        <v>0</v>
      </c>
      <c r="J84" s="119">
        <v>0</v>
      </c>
      <c r="K84" s="119">
        <v>0</v>
      </c>
      <c r="L84" s="118"/>
      <c r="M84" s="118"/>
      <c r="N84" s="118"/>
      <c r="O84" s="150"/>
      <c r="P84" s="150"/>
      <c r="Q84" s="150"/>
      <c r="R84" s="150">
        <v>2</v>
      </c>
      <c r="S84" s="150"/>
      <c r="T84" s="199" t="s">
        <v>499</v>
      </c>
      <c r="U84" s="150"/>
      <c r="V84" s="320"/>
      <c r="W84" s="321"/>
      <c r="X84" s="389"/>
    </row>
    <row r="85" spans="1:24" s="322" customFormat="1" ht="19.5" customHeight="1">
      <c r="A85" s="354"/>
      <c r="B85" s="358"/>
      <c r="C85" s="297" t="s">
        <v>450</v>
      </c>
      <c r="D85" s="298" t="s">
        <v>451</v>
      </c>
      <c r="E85" s="154" t="s">
        <v>447</v>
      </c>
      <c r="F85" s="299">
        <v>2</v>
      </c>
      <c r="G85" s="299">
        <v>32</v>
      </c>
      <c r="H85" s="299">
        <v>32</v>
      </c>
      <c r="I85" s="119">
        <v>0</v>
      </c>
      <c r="J85" s="119">
        <v>0</v>
      </c>
      <c r="K85" s="119">
        <v>0</v>
      </c>
      <c r="L85" s="118"/>
      <c r="M85" s="118"/>
      <c r="N85" s="118"/>
      <c r="O85" s="150"/>
      <c r="P85" s="150"/>
      <c r="Q85" s="150"/>
      <c r="R85" s="150">
        <v>2</v>
      </c>
      <c r="S85" s="150"/>
      <c r="T85" s="199" t="s">
        <v>499</v>
      </c>
      <c r="U85" s="150"/>
      <c r="V85" s="320"/>
      <c r="W85" s="321"/>
      <c r="X85" s="389"/>
    </row>
    <row r="86" spans="1:24" s="322" customFormat="1" ht="19.5" customHeight="1">
      <c r="A86" s="354"/>
      <c r="B86" s="358"/>
      <c r="C86" s="103" t="s">
        <v>452</v>
      </c>
      <c r="D86" s="163" t="s">
        <v>453</v>
      </c>
      <c r="E86" s="154" t="s">
        <v>447</v>
      </c>
      <c r="F86" s="128">
        <v>1.5</v>
      </c>
      <c r="G86" s="128">
        <v>24</v>
      </c>
      <c r="H86" s="128">
        <v>24</v>
      </c>
      <c r="I86" s="119">
        <v>0</v>
      </c>
      <c r="J86" s="119">
        <v>0</v>
      </c>
      <c r="K86" s="119">
        <v>0</v>
      </c>
      <c r="L86" s="118"/>
      <c r="M86" s="118"/>
      <c r="N86" s="118"/>
      <c r="O86" s="150"/>
      <c r="P86" s="150"/>
      <c r="Q86" s="150">
        <v>2</v>
      </c>
      <c r="R86" s="150"/>
      <c r="S86" s="150"/>
      <c r="T86" s="199" t="s">
        <v>499</v>
      </c>
      <c r="U86" s="150"/>
      <c r="V86" s="320"/>
      <c r="W86" s="321"/>
      <c r="X86" s="389"/>
    </row>
    <row r="87" spans="1:24" s="322" customFormat="1" ht="19.5" customHeight="1">
      <c r="A87" s="354"/>
      <c r="B87" s="358"/>
      <c r="C87" s="297" t="s">
        <v>454</v>
      </c>
      <c r="D87" s="323" t="s">
        <v>455</v>
      </c>
      <c r="E87" s="154" t="s">
        <v>447</v>
      </c>
      <c r="F87" s="299">
        <v>2</v>
      </c>
      <c r="G87" s="299">
        <v>32</v>
      </c>
      <c r="H87" s="299">
        <v>32</v>
      </c>
      <c r="I87" s="119">
        <v>0</v>
      </c>
      <c r="J87" s="119">
        <v>0</v>
      </c>
      <c r="K87" s="119">
        <v>0</v>
      </c>
      <c r="L87" s="118"/>
      <c r="M87" s="118"/>
      <c r="N87" s="118"/>
      <c r="O87" s="150"/>
      <c r="P87" s="150"/>
      <c r="Q87" s="150"/>
      <c r="R87" s="150">
        <v>2</v>
      </c>
      <c r="S87" s="150"/>
      <c r="T87" s="199" t="s">
        <v>499</v>
      </c>
      <c r="U87" s="150"/>
      <c r="V87" s="320"/>
      <c r="W87" s="321"/>
      <c r="X87" s="389"/>
    </row>
    <row r="88" spans="1:24" s="322" customFormat="1" ht="19.5" customHeight="1">
      <c r="A88" s="354"/>
      <c r="B88" s="358"/>
      <c r="C88" s="297" t="s">
        <v>456</v>
      </c>
      <c r="D88" s="323" t="s">
        <v>457</v>
      </c>
      <c r="E88" s="154" t="s">
        <v>447</v>
      </c>
      <c r="F88" s="299">
        <v>2</v>
      </c>
      <c r="G88" s="299">
        <v>32</v>
      </c>
      <c r="H88" s="299">
        <v>32</v>
      </c>
      <c r="I88" s="119">
        <v>0</v>
      </c>
      <c r="J88" s="119">
        <v>0</v>
      </c>
      <c r="K88" s="119">
        <v>0</v>
      </c>
      <c r="L88" s="118"/>
      <c r="M88" s="118"/>
      <c r="N88" s="118"/>
      <c r="O88" s="150"/>
      <c r="P88" s="150"/>
      <c r="Q88" s="150"/>
      <c r="R88" s="150">
        <v>2</v>
      </c>
      <c r="S88" s="150"/>
      <c r="T88" s="199" t="s">
        <v>499</v>
      </c>
      <c r="U88" s="150"/>
      <c r="V88" s="320"/>
      <c r="W88" s="321"/>
      <c r="X88" s="389"/>
    </row>
    <row r="89" spans="1:24" s="255" customFormat="1" ht="19.5" customHeight="1">
      <c r="A89" s="354"/>
      <c r="B89" s="358"/>
      <c r="C89" s="324" t="s">
        <v>520</v>
      </c>
      <c r="D89" s="325" t="s">
        <v>521</v>
      </c>
      <c r="E89" s="326" t="s">
        <v>522</v>
      </c>
      <c r="F89" s="258">
        <v>1.5</v>
      </c>
      <c r="G89" s="258">
        <v>24</v>
      </c>
      <c r="H89" s="327">
        <f>G89-I89-J89-K89</f>
        <v>24</v>
      </c>
      <c r="I89" s="119">
        <v>0</v>
      </c>
      <c r="J89" s="119">
        <v>0</v>
      </c>
      <c r="K89" s="119">
        <v>0</v>
      </c>
      <c r="L89" s="258"/>
      <c r="M89" s="258"/>
      <c r="N89" s="258"/>
      <c r="O89" s="258"/>
      <c r="P89" s="258"/>
      <c r="Q89" s="258"/>
      <c r="R89" s="258">
        <v>2</v>
      </c>
      <c r="S89" s="252"/>
      <c r="T89" s="252" t="s">
        <v>523</v>
      </c>
      <c r="U89" s="252"/>
      <c r="V89" s="253"/>
      <c r="W89" s="254"/>
      <c r="X89" s="389"/>
    </row>
    <row r="90" spans="1:24" s="255" customFormat="1" ht="19.5" customHeight="1">
      <c r="A90" s="354"/>
      <c r="B90" s="358"/>
      <c r="C90" s="328" t="s">
        <v>570</v>
      </c>
      <c r="D90" s="329" t="s">
        <v>565</v>
      </c>
      <c r="E90" s="318" t="s">
        <v>557</v>
      </c>
      <c r="F90" s="243">
        <v>1.5</v>
      </c>
      <c r="G90" s="243">
        <v>24</v>
      </c>
      <c r="H90" s="243">
        <v>24</v>
      </c>
      <c r="I90" s="277">
        <v>0</v>
      </c>
      <c r="J90" s="277">
        <v>0</v>
      </c>
      <c r="K90" s="277">
        <v>0</v>
      </c>
      <c r="L90" s="281"/>
      <c r="M90" s="281"/>
      <c r="N90" s="281"/>
      <c r="O90" s="276"/>
      <c r="P90" s="276"/>
      <c r="Q90" s="276">
        <v>2</v>
      </c>
      <c r="R90" s="276"/>
      <c r="S90" s="276"/>
      <c r="T90" s="253" t="s">
        <v>538</v>
      </c>
      <c r="U90" s="276"/>
      <c r="V90" s="253"/>
      <c r="W90" s="254"/>
      <c r="X90" s="389"/>
    </row>
    <row r="91" spans="1:24" s="255" customFormat="1" ht="19.5" customHeight="1">
      <c r="A91" s="354"/>
      <c r="B91" s="358"/>
      <c r="C91" s="257" t="s">
        <v>571</v>
      </c>
      <c r="D91" s="330" t="s">
        <v>572</v>
      </c>
      <c r="E91" s="273" t="s">
        <v>557</v>
      </c>
      <c r="F91" s="331">
        <v>1.5</v>
      </c>
      <c r="G91" s="331">
        <v>24</v>
      </c>
      <c r="H91" s="331">
        <v>24</v>
      </c>
      <c r="I91" s="277">
        <v>0</v>
      </c>
      <c r="J91" s="277">
        <v>0</v>
      </c>
      <c r="K91" s="277">
        <v>0</v>
      </c>
      <c r="L91" s="281"/>
      <c r="M91" s="281"/>
      <c r="N91" s="281"/>
      <c r="O91" s="276"/>
      <c r="P91" s="276"/>
      <c r="Q91" s="276">
        <v>2</v>
      </c>
      <c r="S91" s="276"/>
      <c r="T91" s="253" t="s">
        <v>538</v>
      </c>
      <c r="U91" s="276"/>
      <c r="V91" s="253"/>
      <c r="W91" s="254"/>
      <c r="X91" s="389"/>
    </row>
    <row r="92" spans="1:24" s="255" customFormat="1" ht="19.5" customHeight="1">
      <c r="A92" s="354"/>
      <c r="B92" s="358"/>
      <c r="C92" s="328" t="s">
        <v>573</v>
      </c>
      <c r="D92" s="329" t="s">
        <v>566</v>
      </c>
      <c r="E92" s="318" t="s">
        <v>557</v>
      </c>
      <c r="F92" s="243">
        <v>1</v>
      </c>
      <c r="G92" s="243">
        <v>16</v>
      </c>
      <c r="H92" s="243">
        <v>16</v>
      </c>
      <c r="I92" s="277">
        <v>0</v>
      </c>
      <c r="J92" s="277">
        <v>0</v>
      </c>
      <c r="K92" s="277">
        <v>0</v>
      </c>
      <c r="L92" s="281"/>
      <c r="M92" s="281"/>
      <c r="N92" s="281"/>
      <c r="O92" s="276"/>
      <c r="P92" s="276"/>
      <c r="Q92" s="276">
        <v>1</v>
      </c>
      <c r="R92" s="276"/>
      <c r="S92" s="276"/>
      <c r="T92" s="253" t="s">
        <v>538</v>
      </c>
      <c r="U92" s="276"/>
      <c r="V92" s="253"/>
      <c r="W92" s="254"/>
      <c r="X92" s="389"/>
    </row>
    <row r="93" spans="1:24" s="255" customFormat="1" ht="19.5" customHeight="1">
      <c r="A93" s="354"/>
      <c r="B93" s="358"/>
      <c r="C93" s="257" t="s">
        <v>574</v>
      </c>
      <c r="D93" s="329" t="s">
        <v>567</v>
      </c>
      <c r="E93" s="318" t="s">
        <v>569</v>
      </c>
      <c r="F93" s="243">
        <v>2</v>
      </c>
      <c r="G93" s="243">
        <v>32</v>
      </c>
      <c r="H93" s="243">
        <v>32</v>
      </c>
      <c r="I93" s="277">
        <v>0</v>
      </c>
      <c r="J93" s="277">
        <v>0</v>
      </c>
      <c r="K93" s="277">
        <v>0</v>
      </c>
      <c r="L93" s="281"/>
      <c r="M93" s="281"/>
      <c r="N93" s="281"/>
      <c r="O93" s="276"/>
      <c r="P93" s="276"/>
      <c r="Q93" s="276"/>
      <c r="R93" s="276">
        <v>2</v>
      </c>
      <c r="S93" s="276"/>
      <c r="T93" s="253" t="s">
        <v>532</v>
      </c>
      <c r="U93" s="276"/>
      <c r="V93" s="253"/>
      <c r="W93" s="254"/>
      <c r="X93" s="389"/>
    </row>
    <row r="94" spans="1:24" s="255" customFormat="1" ht="19.5" customHeight="1">
      <c r="A94" s="354"/>
      <c r="B94" s="359"/>
      <c r="C94" s="328" t="s">
        <v>575</v>
      </c>
      <c r="D94" s="329" t="s">
        <v>568</v>
      </c>
      <c r="E94" s="318" t="s">
        <v>569</v>
      </c>
      <c r="F94" s="243">
        <v>2</v>
      </c>
      <c r="G94" s="312">
        <v>32</v>
      </c>
      <c r="H94" s="312">
        <v>32</v>
      </c>
      <c r="I94" s="277">
        <v>0</v>
      </c>
      <c r="J94" s="277">
        <v>0</v>
      </c>
      <c r="K94" s="277">
        <v>0</v>
      </c>
      <c r="L94" s="281"/>
      <c r="M94" s="281"/>
      <c r="N94" s="281"/>
      <c r="O94" s="276"/>
      <c r="P94" s="276">
        <v>2</v>
      </c>
      <c r="Q94" s="276"/>
      <c r="R94" s="276"/>
      <c r="S94" s="276"/>
      <c r="T94" s="253" t="s">
        <v>532</v>
      </c>
      <c r="U94" s="276"/>
      <c r="V94" s="253"/>
      <c r="W94" s="254"/>
      <c r="X94" s="389"/>
    </row>
    <row r="95" spans="1:24" s="121" customFormat="1" ht="19.5" customHeight="1">
      <c r="A95" s="355"/>
      <c r="B95" s="346" t="s">
        <v>401</v>
      </c>
      <c r="C95" s="347"/>
      <c r="D95" s="347"/>
      <c r="E95" s="348"/>
      <c r="F95" s="119">
        <v>5</v>
      </c>
      <c r="G95" s="119">
        <v>80</v>
      </c>
      <c r="H95" s="119">
        <v>80</v>
      </c>
      <c r="I95" s="119">
        <v>0</v>
      </c>
      <c r="J95" s="119">
        <v>0</v>
      </c>
      <c r="K95" s="119">
        <v>0</v>
      </c>
      <c r="L95" s="119">
        <v>0</v>
      </c>
      <c r="M95" s="119">
        <v>0</v>
      </c>
      <c r="N95" s="119">
        <v>0</v>
      </c>
      <c r="O95" s="119">
        <v>0</v>
      </c>
      <c r="P95" s="119">
        <v>2</v>
      </c>
      <c r="Q95" s="119">
        <v>2</v>
      </c>
      <c r="R95" s="119">
        <v>4</v>
      </c>
      <c r="S95" s="119"/>
      <c r="T95" s="150"/>
      <c r="U95" s="150"/>
      <c r="V95" s="115"/>
      <c r="W95" s="116"/>
      <c r="X95" s="390"/>
    </row>
    <row r="96" spans="1:21" s="126" customFormat="1" ht="12.75">
      <c r="A96" s="363" t="s">
        <v>325</v>
      </c>
      <c r="B96" s="236" t="s">
        <v>402</v>
      </c>
      <c r="C96" s="297" t="s">
        <v>403</v>
      </c>
      <c r="D96" s="298" t="s">
        <v>404</v>
      </c>
      <c r="E96" s="103" t="s">
        <v>347</v>
      </c>
      <c r="F96" s="128">
        <v>1</v>
      </c>
      <c r="G96" s="127"/>
      <c r="H96" s="103"/>
      <c r="I96" s="103"/>
      <c r="J96" s="128"/>
      <c r="K96" s="103"/>
      <c r="L96" s="103"/>
      <c r="M96" s="103"/>
      <c r="N96" s="103"/>
      <c r="O96" s="103"/>
      <c r="P96" s="103"/>
      <c r="Q96" s="125"/>
      <c r="R96" s="103" t="s">
        <v>377</v>
      </c>
      <c r="S96" s="162"/>
      <c r="T96" s="200" t="s">
        <v>499</v>
      </c>
      <c r="U96" s="103"/>
    </row>
    <row r="97" spans="1:22" s="126" customFormat="1" ht="12.75">
      <c r="A97" s="245"/>
      <c r="B97" s="236"/>
      <c r="C97" s="103" t="s">
        <v>405</v>
      </c>
      <c r="D97" s="163" t="s">
        <v>406</v>
      </c>
      <c r="E97" s="103" t="s">
        <v>347</v>
      </c>
      <c r="F97" s="128">
        <v>1</v>
      </c>
      <c r="G97" s="127"/>
      <c r="H97" s="103"/>
      <c r="I97" s="103"/>
      <c r="J97" s="128"/>
      <c r="K97" s="103"/>
      <c r="L97" s="103"/>
      <c r="M97" s="103"/>
      <c r="N97" s="103"/>
      <c r="O97" s="103"/>
      <c r="P97" s="103"/>
      <c r="Q97" s="103"/>
      <c r="R97" s="103"/>
      <c r="S97" s="103" t="s">
        <v>377</v>
      </c>
      <c r="T97" s="200" t="s">
        <v>499</v>
      </c>
      <c r="U97" s="103"/>
      <c r="V97" s="165"/>
    </row>
    <row r="98" spans="1:22" s="336" customFormat="1" ht="18.75" customHeight="1">
      <c r="A98" s="245"/>
      <c r="B98" s="236"/>
      <c r="C98" s="332" t="s">
        <v>519</v>
      </c>
      <c r="D98" s="329" t="s">
        <v>576</v>
      </c>
      <c r="E98" s="257" t="s">
        <v>347</v>
      </c>
      <c r="F98" s="333">
        <v>16</v>
      </c>
      <c r="G98" s="333"/>
      <c r="H98" s="257"/>
      <c r="I98" s="257"/>
      <c r="J98" s="331"/>
      <c r="K98" s="257"/>
      <c r="L98" s="257"/>
      <c r="M98" s="257"/>
      <c r="N98" s="257"/>
      <c r="O98" s="257"/>
      <c r="P98" s="257"/>
      <c r="Q98" s="257"/>
      <c r="R98" s="257"/>
      <c r="S98" s="257" t="s">
        <v>577</v>
      </c>
      <c r="T98" s="334" t="s">
        <v>499</v>
      </c>
      <c r="U98" s="331"/>
      <c r="V98" s="335"/>
    </row>
    <row r="99" spans="1:22" s="126" customFormat="1" ht="22.5" customHeight="1">
      <c r="A99" s="235"/>
      <c r="B99" s="230" t="s">
        <v>407</v>
      </c>
      <c r="C99" s="231"/>
      <c r="D99" s="232"/>
      <c r="E99" s="337"/>
      <c r="F99" s="127">
        <f>SUM(F96:F98)</f>
        <v>18</v>
      </c>
      <c r="G99" s="127">
        <f aca="true" t="shared" si="14" ref="G99:S99">SUM(G96:G98)</f>
        <v>0</v>
      </c>
      <c r="H99" s="127">
        <f t="shared" si="14"/>
        <v>0</v>
      </c>
      <c r="I99" s="127">
        <f t="shared" si="14"/>
        <v>0</v>
      </c>
      <c r="J99" s="127">
        <f t="shared" si="14"/>
        <v>0</v>
      </c>
      <c r="K99" s="127">
        <f t="shared" si="14"/>
        <v>0</v>
      </c>
      <c r="L99" s="127">
        <f t="shared" si="14"/>
        <v>0</v>
      </c>
      <c r="M99" s="127">
        <f t="shared" si="14"/>
        <v>0</v>
      </c>
      <c r="N99" s="127">
        <f t="shared" si="14"/>
        <v>0</v>
      </c>
      <c r="O99" s="127">
        <f t="shared" si="14"/>
        <v>0</v>
      </c>
      <c r="P99" s="127">
        <f t="shared" si="14"/>
        <v>0</v>
      </c>
      <c r="Q99" s="127">
        <f t="shared" si="14"/>
        <v>0</v>
      </c>
      <c r="R99" s="127">
        <f t="shared" si="14"/>
        <v>0</v>
      </c>
      <c r="S99" s="127">
        <f t="shared" si="14"/>
        <v>0</v>
      </c>
      <c r="T99" s="222"/>
      <c r="U99" s="222"/>
      <c r="V99" s="165"/>
    </row>
    <row r="100" spans="1:22" s="341" customFormat="1" ht="33.75" customHeight="1">
      <c r="A100" s="364" t="s">
        <v>408</v>
      </c>
      <c r="B100" s="223" t="s">
        <v>329</v>
      </c>
      <c r="C100" s="338"/>
      <c r="D100" s="339" t="s">
        <v>409</v>
      </c>
      <c r="E100" s="103"/>
      <c r="F100" s="127">
        <v>10</v>
      </c>
      <c r="G100" s="127"/>
      <c r="H100" s="103"/>
      <c r="I100" s="103"/>
      <c r="J100" s="128"/>
      <c r="K100" s="133" t="s">
        <v>410</v>
      </c>
      <c r="L100" s="133" t="s">
        <v>410</v>
      </c>
      <c r="M100" s="133" t="s">
        <v>410</v>
      </c>
      <c r="N100" s="133" t="s">
        <v>410</v>
      </c>
      <c r="O100" s="133" t="s">
        <v>410</v>
      </c>
      <c r="P100" s="133" t="s">
        <v>410</v>
      </c>
      <c r="Q100" s="133" t="s">
        <v>410</v>
      </c>
      <c r="R100" s="133" t="s">
        <v>410</v>
      </c>
      <c r="S100" s="128"/>
      <c r="T100" s="222"/>
      <c r="U100" s="222" t="s">
        <v>411</v>
      </c>
      <c r="V100" s="340"/>
    </row>
    <row r="101" spans="1:22" s="341" customFormat="1" ht="22.5" customHeight="1">
      <c r="A101" s="235"/>
      <c r="B101" s="230" t="s">
        <v>412</v>
      </c>
      <c r="C101" s="231"/>
      <c r="D101" s="232"/>
      <c r="E101" s="337"/>
      <c r="F101" s="127">
        <f>SUM(F100:F100)</f>
        <v>10</v>
      </c>
      <c r="G101" s="127">
        <v>0</v>
      </c>
      <c r="H101" s="128">
        <f aca="true" t="shared" si="15" ref="H101:R101">SUM(H100:H100)</f>
        <v>0</v>
      </c>
      <c r="I101" s="128">
        <f t="shared" si="15"/>
        <v>0</v>
      </c>
      <c r="J101" s="128">
        <f t="shared" si="15"/>
        <v>0</v>
      </c>
      <c r="K101" s="128">
        <f t="shared" si="15"/>
        <v>0</v>
      </c>
      <c r="L101" s="128">
        <f t="shared" si="15"/>
        <v>0</v>
      </c>
      <c r="M101" s="128">
        <f t="shared" si="15"/>
        <v>0</v>
      </c>
      <c r="N101" s="128">
        <f t="shared" si="15"/>
        <v>0</v>
      </c>
      <c r="O101" s="128">
        <f t="shared" si="15"/>
        <v>0</v>
      </c>
      <c r="P101" s="128">
        <f t="shared" si="15"/>
        <v>0</v>
      </c>
      <c r="Q101" s="128">
        <f t="shared" si="15"/>
        <v>0</v>
      </c>
      <c r="R101" s="128">
        <f t="shared" si="15"/>
        <v>0</v>
      </c>
      <c r="S101" s="222">
        <v>0</v>
      </c>
      <c r="T101" s="222"/>
      <c r="U101" s="222"/>
      <c r="V101" s="340"/>
    </row>
    <row r="102" spans="1:23" s="121" customFormat="1" ht="19.5" customHeight="1">
      <c r="A102" s="225" t="s">
        <v>413</v>
      </c>
      <c r="B102" s="226"/>
      <c r="C102" s="226"/>
      <c r="D102" s="226"/>
      <c r="E102" s="227"/>
      <c r="F102" s="175">
        <f>F101+F99+F95+F81+F70+F59++F51+F42++F30+F25</f>
        <v>188.5</v>
      </c>
      <c r="G102" s="164">
        <f aca="true" t="shared" si="16" ref="G102:T102">G95+G81+G70+G59+G42+G51+G30+G25</f>
        <v>2390</v>
      </c>
      <c r="H102" s="164">
        <f t="shared" si="16"/>
        <v>2008</v>
      </c>
      <c r="I102" s="164">
        <f t="shared" si="16"/>
        <v>140</v>
      </c>
      <c r="J102" s="164">
        <f t="shared" si="16"/>
        <v>24</v>
      </c>
      <c r="K102" s="164">
        <f t="shared" si="16"/>
        <v>90</v>
      </c>
      <c r="L102" s="164">
        <f t="shared" si="16"/>
        <v>15</v>
      </c>
      <c r="M102" s="164">
        <f t="shared" si="16"/>
        <v>28</v>
      </c>
      <c r="N102" s="164">
        <f t="shared" si="16"/>
        <v>20</v>
      </c>
      <c r="O102" s="164">
        <f t="shared" si="16"/>
        <v>31</v>
      </c>
      <c r="P102" s="164">
        <f t="shared" si="16"/>
        <v>26</v>
      </c>
      <c r="Q102" s="164">
        <f t="shared" si="16"/>
        <v>23</v>
      </c>
      <c r="R102" s="164">
        <f t="shared" si="16"/>
        <v>20</v>
      </c>
      <c r="S102" s="164">
        <f t="shared" si="16"/>
        <v>0</v>
      </c>
      <c r="T102" s="164">
        <f t="shared" si="16"/>
        <v>0</v>
      </c>
      <c r="U102" s="150"/>
      <c r="V102" s="145"/>
      <c r="W102" s="116"/>
    </row>
    <row r="103" spans="1:23" s="121" customFormat="1" ht="24.75" customHeight="1">
      <c r="A103" s="381" t="s">
        <v>201</v>
      </c>
      <c r="B103" s="381"/>
      <c r="C103" s="381"/>
      <c r="D103" s="381"/>
      <c r="E103" s="381"/>
      <c r="F103" s="381"/>
      <c r="G103" s="381"/>
      <c r="H103" s="381"/>
      <c r="I103" s="381"/>
      <c r="J103" s="381"/>
      <c r="K103" s="381"/>
      <c r="L103" s="381"/>
      <c r="M103" s="381"/>
      <c r="N103" s="381"/>
      <c r="O103" s="381"/>
      <c r="P103" s="381"/>
      <c r="Q103" s="381"/>
      <c r="R103" s="381"/>
      <c r="S103" s="381"/>
      <c r="T103" s="381"/>
      <c r="U103" s="381"/>
      <c r="V103" s="381"/>
      <c r="W103" s="129"/>
    </row>
    <row r="104" spans="1:23" s="121" customFormat="1" ht="30" customHeight="1">
      <c r="A104" s="382" t="s">
        <v>200</v>
      </c>
      <c r="B104" s="382"/>
      <c r="C104" s="382"/>
      <c r="D104" s="382"/>
      <c r="E104" s="382"/>
      <c r="F104" s="382"/>
      <c r="G104" s="382"/>
      <c r="H104" s="382"/>
      <c r="I104" s="382"/>
      <c r="J104" s="382"/>
      <c r="K104" s="382"/>
      <c r="L104" s="382"/>
      <c r="M104" s="382"/>
      <c r="N104" s="382"/>
      <c r="O104" s="382"/>
      <c r="P104" s="382"/>
      <c r="Q104" s="382"/>
      <c r="R104" s="382"/>
      <c r="S104" s="382"/>
      <c r="T104" s="382"/>
      <c r="U104" s="382"/>
      <c r="V104" s="382"/>
      <c r="W104" s="130"/>
    </row>
    <row r="105" spans="1:23" s="121" customFormat="1" ht="30.75" customHeight="1">
      <c r="A105" s="382" t="s">
        <v>14</v>
      </c>
      <c r="B105" s="383"/>
      <c r="C105" s="383"/>
      <c r="D105" s="383"/>
      <c r="E105" s="383"/>
      <c r="F105" s="383"/>
      <c r="G105" s="383"/>
      <c r="H105" s="383"/>
      <c r="I105" s="383"/>
      <c r="J105" s="383"/>
      <c r="K105" s="383"/>
      <c r="L105" s="383"/>
      <c r="M105" s="383"/>
      <c r="N105" s="383"/>
      <c r="O105" s="383"/>
      <c r="P105" s="383"/>
      <c r="Q105" s="383"/>
      <c r="R105" s="383"/>
      <c r="S105" s="383"/>
      <c r="T105" s="383"/>
      <c r="U105" s="383"/>
      <c r="V105" s="383"/>
      <c r="W105" s="131"/>
    </row>
    <row r="107" spans="3:23" ht="45" customHeight="1">
      <c r="C107" s="379" t="s">
        <v>204</v>
      </c>
      <c r="D107" s="380"/>
      <c r="E107" s="380"/>
      <c r="F107" s="380"/>
      <c r="G107" s="380"/>
      <c r="H107" s="380"/>
      <c r="I107" s="380"/>
      <c r="J107" s="380"/>
      <c r="K107" s="380"/>
      <c r="L107" s="380"/>
      <c r="M107" s="380"/>
      <c r="N107" s="380"/>
      <c r="O107" s="380"/>
      <c r="P107" s="380"/>
      <c r="Q107" s="380"/>
      <c r="R107" s="380"/>
      <c r="S107" s="380"/>
      <c r="T107" s="380"/>
      <c r="U107" s="380"/>
      <c r="V107" s="380"/>
      <c r="W107" s="342"/>
    </row>
    <row r="108" spans="3:23" ht="25.5" customHeight="1">
      <c r="C108" s="380"/>
      <c r="D108" s="380"/>
      <c r="E108" s="380"/>
      <c r="F108" s="380"/>
      <c r="G108" s="380"/>
      <c r="H108" s="380"/>
      <c r="I108" s="380"/>
      <c r="J108" s="380"/>
      <c r="K108" s="380"/>
      <c r="L108" s="380"/>
      <c r="M108" s="380"/>
      <c r="N108" s="380"/>
      <c r="O108" s="380"/>
      <c r="P108" s="380"/>
      <c r="Q108" s="380"/>
      <c r="R108" s="380"/>
      <c r="S108" s="380"/>
      <c r="T108" s="380"/>
      <c r="U108" s="380"/>
      <c r="V108" s="380"/>
      <c r="W108" s="342"/>
    </row>
  </sheetData>
  <sheetProtection/>
  <mergeCells count="67">
    <mergeCell ref="Y6:Y29"/>
    <mergeCell ref="X31:X95"/>
    <mergeCell ref="A43:A51"/>
    <mergeCell ref="B43:B50"/>
    <mergeCell ref="B51:E51"/>
    <mergeCell ref="B69:E69"/>
    <mergeCell ref="B67:E67"/>
    <mergeCell ref="B71:B77"/>
    <mergeCell ref="B37:E37"/>
    <mergeCell ref="B80:E80"/>
    <mergeCell ref="C107:V108"/>
    <mergeCell ref="A103:V103"/>
    <mergeCell ref="A104:V104"/>
    <mergeCell ref="A6:A25"/>
    <mergeCell ref="A26:A30"/>
    <mergeCell ref="A105:V105"/>
    <mergeCell ref="B25:E25"/>
    <mergeCell ref="V27:V29"/>
    <mergeCell ref="B30:E30"/>
    <mergeCell ref="B6:B24"/>
    <mergeCell ref="A3:B5"/>
    <mergeCell ref="B26:B29"/>
    <mergeCell ref="U3:U5"/>
    <mergeCell ref="G3:G5"/>
    <mergeCell ref="H3:K3"/>
    <mergeCell ref="X6:X24"/>
    <mergeCell ref="X26:X30"/>
    <mergeCell ref="X3:X5"/>
    <mergeCell ref="C3:C5"/>
    <mergeCell ref="A102:E102"/>
    <mergeCell ref="A82:A95"/>
    <mergeCell ref="B82:B94"/>
    <mergeCell ref="B70:E70"/>
    <mergeCell ref="A60:A70"/>
    <mergeCell ref="A100:A101"/>
    <mergeCell ref="B101:D101"/>
    <mergeCell ref="A96:A99"/>
    <mergeCell ref="B96:B98"/>
    <mergeCell ref="B99:D99"/>
    <mergeCell ref="B81:E81"/>
    <mergeCell ref="A71:A81"/>
    <mergeCell ref="B95:E95"/>
    <mergeCell ref="A1:C1"/>
    <mergeCell ref="A52:A59"/>
    <mergeCell ref="B58:E58"/>
    <mergeCell ref="B59:E59"/>
    <mergeCell ref="A31:A42"/>
    <mergeCell ref="B55:E55"/>
    <mergeCell ref="B52:B54"/>
    <mergeCell ref="B38:B40"/>
    <mergeCell ref="B41:E41"/>
    <mergeCell ref="A2:V2"/>
    <mergeCell ref="B78:E78"/>
    <mergeCell ref="T3:T5"/>
    <mergeCell ref="J4:J5"/>
    <mergeCell ref="B31:B36"/>
    <mergeCell ref="B42:E42"/>
    <mergeCell ref="B60:B66"/>
    <mergeCell ref="K4:K5"/>
    <mergeCell ref="H4:H5"/>
    <mergeCell ref="L3:S3"/>
    <mergeCell ref="B56:B57"/>
    <mergeCell ref="V3:V5"/>
    <mergeCell ref="I4:I5"/>
    <mergeCell ref="E3:E5"/>
    <mergeCell ref="D3:D5"/>
    <mergeCell ref="F3:F5"/>
  </mergeCells>
  <printOptions/>
  <pageMargins left="0.7480314960629921" right="0.3937007874015748" top="0.7874015748031497" bottom="0.7874015748031497" header="0.5118110236220472" footer="0.5118110236220472"/>
  <pageSetup horizontalDpi="600" verticalDpi="600" orientation="landscape" paperSize="9" scale="90" r:id="rId1"/>
  <ignoredErrors>
    <ignoredError sqref="F26:H26 F25:L25 L94:N94 Q94:S94 F29:H29 F30:I30 K30:S30 Q27 O31:S31 Q40:S40 F56:H56 F59:S59 F67:S67 F96:S98 S95 F41:S42 F27:H27 S27 J71 H70:P70 R99:S99 F90:G90 F64 F63:G63 L63:S63 L68:S68 F36:I36 R70:S72 F78:S78 F80:S81 F68:G71 L60:O60 S82 F92:G94 S90:S91 L90:R90 L92:S93 L79:O79 Q79:S79 F54 I52 Q60:S60 F53:G53 L53:S53 Q52:S52 L87:S88 F87:G88 I64:S64 F55:S55 J54:S54 L26:S26 L27 F28:H28 L28:S28 L29:S29 F35:I35 M35:S35 L36:S36 L52:O52 L56:S56 L71:Q71" unlockedFormula="1"/>
    <ignoredError sqref="M25:S25 G99:H99 P99:Q99 I99:K99 L99:O99 J30" formulaRange="1" unlockedFormula="1"/>
    <ignoredError sqref="J30" formula="1" unlockedFormula="1"/>
    <ignoredError sqref="F99" formulaRange="1"/>
    <ignoredError sqref="G102" formula="1"/>
  </ignoredErrors>
</worksheet>
</file>

<file path=xl/worksheets/sheet2.xml><?xml version="1.0" encoding="utf-8"?>
<worksheet xmlns="http://schemas.openxmlformats.org/spreadsheetml/2006/main" xmlns:r="http://schemas.openxmlformats.org/officeDocument/2006/relationships">
  <dimension ref="A1:Q190"/>
  <sheetViews>
    <sheetView zoomScalePageLayoutView="0" workbookViewId="0" topLeftCell="A1">
      <pane xSplit="2" ySplit="5" topLeftCell="C24" activePane="bottomRight" state="frozen"/>
      <selection pane="topLeft" activeCell="A1" sqref="A1"/>
      <selection pane="topRight" activeCell="C1" sqref="C1"/>
      <selection pane="bottomLeft" activeCell="A6" sqref="A6"/>
      <selection pane="bottomRight" activeCell="C8" sqref="C8:G9"/>
    </sheetView>
  </sheetViews>
  <sheetFormatPr defaultColWidth="9.00390625" defaultRowHeight="14.25"/>
  <cols>
    <col min="1" max="1" width="2.625" style="105" customWidth="1"/>
    <col min="2" max="2" width="2.50390625" style="105" customWidth="1"/>
    <col min="3" max="3" width="12.125" style="1" customWidth="1"/>
    <col min="4" max="4" width="19.875" style="104" customWidth="1"/>
    <col min="5" max="5" width="4.25390625" style="105" customWidth="1"/>
    <col min="6" max="15" width="3.125" style="105" customWidth="1"/>
    <col min="16" max="16" width="8.50390625" style="105" customWidth="1"/>
    <col min="17" max="16384" width="9.00390625" style="106" customWidth="1"/>
  </cols>
  <sheetData>
    <row r="1" spans="1:3" ht="15.75" customHeight="1">
      <c r="A1" s="392" t="s">
        <v>303</v>
      </c>
      <c r="B1" s="392"/>
      <c r="C1" s="392"/>
    </row>
    <row r="2" spans="1:16" ht="37.5" customHeight="1">
      <c r="A2" s="410" t="s">
        <v>319</v>
      </c>
      <c r="B2" s="411"/>
      <c r="C2" s="411"/>
      <c r="D2" s="411"/>
      <c r="E2" s="411"/>
      <c r="F2" s="411"/>
      <c r="G2" s="411"/>
      <c r="H2" s="411"/>
      <c r="I2" s="411"/>
      <c r="J2" s="411"/>
      <c r="K2" s="411"/>
      <c r="L2" s="411"/>
      <c r="M2" s="411"/>
      <c r="N2" s="411"/>
      <c r="O2" s="411"/>
      <c r="P2" s="411"/>
    </row>
    <row r="3" spans="1:16" s="108" customFormat="1" ht="15" customHeight="1">
      <c r="A3" s="393" t="s">
        <v>304</v>
      </c>
      <c r="B3" s="393"/>
      <c r="C3" s="397" t="s">
        <v>305</v>
      </c>
      <c r="D3" s="393" t="s">
        <v>0</v>
      </c>
      <c r="E3" s="393" t="s">
        <v>306</v>
      </c>
      <c r="F3" s="393" t="s">
        <v>307</v>
      </c>
      <c r="G3" s="393" t="s">
        <v>308</v>
      </c>
      <c r="H3" s="393" t="s">
        <v>309</v>
      </c>
      <c r="I3" s="393"/>
      <c r="J3" s="393"/>
      <c r="K3" s="393"/>
      <c r="L3" s="393"/>
      <c r="M3" s="393"/>
      <c r="N3" s="393"/>
      <c r="O3" s="393"/>
      <c r="P3" s="393" t="s">
        <v>310</v>
      </c>
    </row>
    <row r="4" spans="1:16" s="108" customFormat="1" ht="15" customHeight="1">
      <c r="A4" s="393"/>
      <c r="B4" s="393"/>
      <c r="C4" s="398"/>
      <c r="D4" s="393"/>
      <c r="E4" s="393"/>
      <c r="F4" s="393"/>
      <c r="G4" s="393"/>
      <c r="H4" s="107">
        <v>1</v>
      </c>
      <c r="I4" s="107">
        <v>2</v>
      </c>
      <c r="J4" s="107">
        <v>3</v>
      </c>
      <c r="K4" s="107">
        <v>4</v>
      </c>
      <c r="L4" s="107">
        <v>5</v>
      </c>
      <c r="M4" s="107">
        <v>6</v>
      </c>
      <c r="N4" s="107">
        <v>7</v>
      </c>
      <c r="O4" s="107">
        <v>8</v>
      </c>
      <c r="P4" s="393"/>
    </row>
    <row r="5" spans="1:16" s="108" customFormat="1" ht="21.75" customHeight="1">
      <c r="A5" s="393"/>
      <c r="B5" s="393"/>
      <c r="C5" s="398"/>
      <c r="D5" s="393"/>
      <c r="E5" s="393"/>
      <c r="F5" s="393"/>
      <c r="G5" s="393"/>
      <c r="H5" s="99">
        <v>19</v>
      </c>
      <c r="I5" s="99">
        <v>20</v>
      </c>
      <c r="J5" s="99">
        <v>20</v>
      </c>
      <c r="K5" s="99">
        <v>20</v>
      </c>
      <c r="L5" s="99">
        <v>20</v>
      </c>
      <c r="M5" s="99">
        <v>20</v>
      </c>
      <c r="N5" s="99">
        <v>20</v>
      </c>
      <c r="O5" s="99">
        <v>16</v>
      </c>
      <c r="P5" s="393"/>
    </row>
    <row r="6" spans="1:16" s="185" customFormat="1" ht="19.5" customHeight="1">
      <c r="A6" s="407" t="s">
        <v>465</v>
      </c>
      <c r="B6" s="399" t="s">
        <v>466</v>
      </c>
      <c r="C6" s="176" t="s">
        <v>467</v>
      </c>
      <c r="D6" s="183" t="s">
        <v>468</v>
      </c>
      <c r="E6" s="184">
        <v>2</v>
      </c>
      <c r="F6" s="184">
        <v>2</v>
      </c>
      <c r="G6" s="184">
        <v>0</v>
      </c>
      <c r="H6" s="184">
        <v>2</v>
      </c>
      <c r="I6" s="184"/>
      <c r="J6" s="184"/>
      <c r="K6" s="184"/>
      <c r="L6" s="184"/>
      <c r="M6" s="184"/>
      <c r="N6" s="184"/>
      <c r="O6" s="184"/>
      <c r="P6" s="184"/>
    </row>
    <row r="7" spans="1:16" s="185" customFormat="1" ht="29.25" customHeight="1">
      <c r="A7" s="407"/>
      <c r="B7" s="400"/>
      <c r="C7" s="177" t="s">
        <v>469</v>
      </c>
      <c r="D7" s="186" t="s">
        <v>470</v>
      </c>
      <c r="E7" s="184">
        <v>1</v>
      </c>
      <c r="F7" s="184">
        <v>0</v>
      </c>
      <c r="G7" s="184">
        <v>0</v>
      </c>
      <c r="H7" s="184"/>
      <c r="I7" s="184"/>
      <c r="J7" s="184"/>
      <c r="K7" s="184"/>
      <c r="L7" s="184"/>
      <c r="M7" s="184"/>
      <c r="N7" s="184"/>
      <c r="O7" s="184"/>
      <c r="P7" s="183" t="s">
        <v>471</v>
      </c>
    </row>
    <row r="8" spans="1:16" s="218" customFormat="1" ht="29.25" customHeight="1">
      <c r="A8" s="407"/>
      <c r="B8" s="400"/>
      <c r="C8" s="212" t="s">
        <v>601</v>
      </c>
      <c r="D8" s="213" t="s">
        <v>552</v>
      </c>
      <c r="E8" s="214">
        <v>0.5</v>
      </c>
      <c r="F8" s="215">
        <v>0</v>
      </c>
      <c r="G8" s="216">
        <v>12</v>
      </c>
      <c r="H8" s="216"/>
      <c r="I8" s="216"/>
      <c r="J8" s="216"/>
      <c r="K8" s="216"/>
      <c r="L8" s="216"/>
      <c r="M8" s="216"/>
      <c r="N8" s="216"/>
      <c r="O8" s="216"/>
      <c r="P8" s="217"/>
    </row>
    <row r="9" spans="1:16" s="218" customFormat="1" ht="19.5" customHeight="1">
      <c r="A9" s="407"/>
      <c r="B9" s="401"/>
      <c r="C9" s="212" t="s">
        <v>602</v>
      </c>
      <c r="D9" s="219" t="s">
        <v>518</v>
      </c>
      <c r="E9" s="220">
        <v>1</v>
      </c>
      <c r="F9" s="215">
        <v>0</v>
      </c>
      <c r="G9" s="216">
        <v>24</v>
      </c>
      <c r="H9" s="216"/>
      <c r="I9" s="216"/>
      <c r="J9" s="216"/>
      <c r="K9" s="216"/>
      <c r="L9" s="216"/>
      <c r="M9" s="216"/>
      <c r="N9" s="216"/>
      <c r="O9" s="216"/>
      <c r="P9" s="216"/>
    </row>
    <row r="10" spans="1:16" s="185" customFormat="1" ht="19.5" customHeight="1">
      <c r="A10" s="407"/>
      <c r="B10" s="394" t="s">
        <v>472</v>
      </c>
      <c r="C10" s="395"/>
      <c r="D10" s="396"/>
      <c r="E10" s="184">
        <f>SUM(E6:E9)</f>
        <v>4.5</v>
      </c>
      <c r="F10" s="184">
        <f>SUM(F6:F9)</f>
        <v>2</v>
      </c>
      <c r="G10" s="184">
        <f aca="true" t="shared" si="0" ref="G10:O10">SUM(G6:G9)</f>
        <v>36</v>
      </c>
      <c r="H10" s="184">
        <f t="shared" si="0"/>
        <v>2</v>
      </c>
      <c r="I10" s="184">
        <f t="shared" si="0"/>
        <v>0</v>
      </c>
      <c r="J10" s="184">
        <f t="shared" si="0"/>
        <v>0</v>
      </c>
      <c r="K10" s="184">
        <f t="shared" si="0"/>
        <v>0</v>
      </c>
      <c r="L10" s="184">
        <f t="shared" si="0"/>
        <v>0</v>
      </c>
      <c r="M10" s="184">
        <f t="shared" si="0"/>
        <v>0</v>
      </c>
      <c r="N10" s="184">
        <f t="shared" si="0"/>
        <v>0</v>
      </c>
      <c r="O10" s="184">
        <f t="shared" si="0"/>
        <v>0</v>
      </c>
      <c r="P10" s="184"/>
    </row>
    <row r="11" spans="1:16" s="190" customFormat="1" ht="13.5">
      <c r="A11" s="407"/>
      <c r="B11" s="405" t="s">
        <v>473</v>
      </c>
      <c r="C11" s="170" t="s">
        <v>474</v>
      </c>
      <c r="D11" s="187" t="s">
        <v>475</v>
      </c>
      <c r="E11" s="188">
        <v>3</v>
      </c>
      <c r="F11" s="188">
        <v>3</v>
      </c>
      <c r="G11" s="189"/>
      <c r="H11" s="189"/>
      <c r="I11" s="188"/>
      <c r="J11" s="188">
        <v>3</v>
      </c>
      <c r="K11" s="171"/>
      <c r="L11" s="171"/>
      <c r="M11" s="189"/>
      <c r="N11" s="189"/>
      <c r="O11" s="189"/>
      <c r="P11" s="189"/>
    </row>
    <row r="12" spans="1:16" s="190" customFormat="1" ht="13.5">
      <c r="A12" s="407"/>
      <c r="B12" s="406"/>
      <c r="C12" s="170" t="s">
        <v>476</v>
      </c>
      <c r="D12" s="187" t="s">
        <v>311</v>
      </c>
      <c r="E12" s="171">
        <v>1</v>
      </c>
      <c r="F12" s="171">
        <v>1</v>
      </c>
      <c r="G12" s="189"/>
      <c r="H12" s="171"/>
      <c r="I12" s="171"/>
      <c r="J12" s="171"/>
      <c r="K12" s="171">
        <v>1</v>
      </c>
      <c r="L12" s="171"/>
      <c r="M12" s="189"/>
      <c r="N12" s="189"/>
      <c r="O12" s="189"/>
      <c r="P12" s="189"/>
    </row>
    <row r="13" spans="1:16" s="185" customFormat="1" ht="19.5" customHeight="1">
      <c r="A13" s="407"/>
      <c r="B13" s="406"/>
      <c r="C13" s="170" t="s">
        <v>477</v>
      </c>
      <c r="D13" s="187" t="s">
        <v>314</v>
      </c>
      <c r="E13" s="171">
        <v>1</v>
      </c>
      <c r="F13" s="171">
        <v>1</v>
      </c>
      <c r="G13" s="189"/>
      <c r="H13" s="171"/>
      <c r="I13" s="171"/>
      <c r="J13" s="171"/>
      <c r="K13" s="171">
        <v>1</v>
      </c>
      <c r="L13" s="171"/>
      <c r="M13" s="189"/>
      <c r="N13" s="189"/>
      <c r="O13" s="189"/>
      <c r="P13" s="184"/>
    </row>
    <row r="14" spans="1:16" s="185" customFormat="1" ht="19.5" customHeight="1">
      <c r="A14" s="407"/>
      <c r="B14" s="406"/>
      <c r="C14" s="170" t="s">
        <v>478</v>
      </c>
      <c r="D14" s="187" t="s">
        <v>479</v>
      </c>
      <c r="E14" s="171">
        <v>2</v>
      </c>
      <c r="F14" s="171">
        <v>2</v>
      </c>
      <c r="G14" s="189"/>
      <c r="H14" s="171"/>
      <c r="I14" s="171"/>
      <c r="J14" s="171"/>
      <c r="K14" s="171"/>
      <c r="L14" s="171">
        <v>2</v>
      </c>
      <c r="M14" s="189"/>
      <c r="N14" s="189"/>
      <c r="O14" s="189"/>
      <c r="P14" s="184"/>
    </row>
    <row r="15" spans="1:16" s="185" customFormat="1" ht="19.5" customHeight="1">
      <c r="A15" s="407"/>
      <c r="B15" s="406"/>
      <c r="C15" s="170" t="s">
        <v>508</v>
      </c>
      <c r="D15" s="191" t="s">
        <v>480</v>
      </c>
      <c r="E15" s="189">
        <v>1</v>
      </c>
      <c r="F15" s="189">
        <v>1</v>
      </c>
      <c r="G15" s="189"/>
      <c r="H15" s="189"/>
      <c r="I15" s="189"/>
      <c r="J15" s="189"/>
      <c r="K15" s="189"/>
      <c r="L15" s="189"/>
      <c r="M15" s="189">
        <v>1</v>
      </c>
      <c r="P15" s="184"/>
    </row>
    <row r="16" spans="1:16" s="185" customFormat="1" ht="19.5" customHeight="1">
      <c r="A16" s="407"/>
      <c r="B16" s="406"/>
      <c r="L16" s="178"/>
      <c r="M16" s="178"/>
      <c r="N16" s="178"/>
      <c r="O16" s="178"/>
      <c r="P16" s="184"/>
    </row>
    <row r="17" spans="1:16" s="185" customFormat="1" ht="19.5" customHeight="1">
      <c r="A17" s="407"/>
      <c r="B17" s="394" t="s">
        <v>472</v>
      </c>
      <c r="C17" s="395"/>
      <c r="D17" s="396"/>
      <c r="E17" s="184">
        <f>SUM(E11:E16)</f>
        <v>8</v>
      </c>
      <c r="F17" s="184">
        <f aca="true" t="shared" si="1" ref="F17:O17">SUM(F11:F16)</f>
        <v>8</v>
      </c>
      <c r="G17" s="184">
        <f t="shared" si="1"/>
        <v>0</v>
      </c>
      <c r="H17" s="184">
        <f t="shared" si="1"/>
        <v>0</v>
      </c>
      <c r="I17" s="184">
        <f t="shared" si="1"/>
        <v>0</v>
      </c>
      <c r="J17" s="184">
        <f t="shared" si="1"/>
        <v>3</v>
      </c>
      <c r="K17" s="184">
        <f t="shared" si="1"/>
        <v>2</v>
      </c>
      <c r="L17" s="184">
        <f t="shared" si="1"/>
        <v>2</v>
      </c>
      <c r="M17" s="184">
        <f t="shared" si="1"/>
        <v>1</v>
      </c>
      <c r="N17" s="184">
        <f t="shared" si="1"/>
        <v>0</v>
      </c>
      <c r="O17" s="184">
        <f t="shared" si="1"/>
        <v>0</v>
      </c>
      <c r="P17" s="184"/>
    </row>
    <row r="18" spans="1:16" s="190" customFormat="1" ht="17.25" customHeight="1">
      <c r="A18" s="407"/>
      <c r="B18" s="405" t="s">
        <v>481</v>
      </c>
      <c r="C18" s="170" t="s">
        <v>482</v>
      </c>
      <c r="D18" s="187" t="s">
        <v>483</v>
      </c>
      <c r="E18" s="171">
        <v>1</v>
      </c>
      <c r="F18" s="171">
        <v>1</v>
      </c>
      <c r="G18" s="189"/>
      <c r="H18" s="171"/>
      <c r="I18" s="171"/>
      <c r="J18" s="171"/>
      <c r="K18" s="171"/>
      <c r="L18" s="171"/>
      <c r="M18" s="171"/>
      <c r="N18" s="171">
        <v>1</v>
      </c>
      <c r="O18" s="189"/>
      <c r="P18" s="189"/>
    </row>
    <row r="19" spans="1:16" s="190" customFormat="1" ht="17.25" customHeight="1">
      <c r="A19" s="407"/>
      <c r="B19" s="406"/>
      <c r="C19" s="170" t="s">
        <v>484</v>
      </c>
      <c r="D19" s="187" t="s">
        <v>485</v>
      </c>
      <c r="E19" s="188">
        <v>2</v>
      </c>
      <c r="F19" s="188">
        <v>2</v>
      </c>
      <c r="G19" s="189"/>
      <c r="H19" s="189"/>
      <c r="I19" s="188"/>
      <c r="J19" s="188"/>
      <c r="K19" s="188"/>
      <c r="L19" s="188"/>
      <c r="M19" s="188"/>
      <c r="N19" s="189">
        <v>2</v>
      </c>
      <c r="O19" s="189"/>
      <c r="P19" s="192"/>
    </row>
    <row r="20" spans="1:16" s="185" customFormat="1" ht="19.5" customHeight="1">
      <c r="A20" s="407"/>
      <c r="B20" s="408"/>
      <c r="C20" s="176"/>
      <c r="D20" s="183"/>
      <c r="E20" s="184"/>
      <c r="F20" s="184"/>
      <c r="G20" s="184"/>
      <c r="H20" s="184"/>
      <c r="I20" s="184"/>
      <c r="J20" s="184"/>
      <c r="K20" s="184"/>
      <c r="L20" s="184"/>
      <c r="M20" s="184"/>
      <c r="N20" s="184"/>
      <c r="O20" s="184"/>
      <c r="P20" s="184"/>
    </row>
    <row r="21" spans="1:16" s="185" customFormat="1" ht="19.5" customHeight="1">
      <c r="A21" s="407"/>
      <c r="B21" s="394" t="s">
        <v>472</v>
      </c>
      <c r="C21" s="395"/>
      <c r="D21" s="396"/>
      <c r="E21" s="184">
        <f aca="true" t="shared" si="2" ref="E21:O21">SUM(E18:E20)</f>
        <v>3</v>
      </c>
      <c r="F21" s="184">
        <f t="shared" si="2"/>
        <v>3</v>
      </c>
      <c r="G21" s="184">
        <f t="shared" si="2"/>
        <v>0</v>
      </c>
      <c r="H21" s="184">
        <f t="shared" si="2"/>
        <v>0</v>
      </c>
      <c r="I21" s="184">
        <f t="shared" si="2"/>
        <v>0</v>
      </c>
      <c r="J21" s="184">
        <f t="shared" si="2"/>
        <v>0</v>
      </c>
      <c r="K21" s="184">
        <f t="shared" si="2"/>
        <v>0</v>
      </c>
      <c r="L21" s="184">
        <f t="shared" si="2"/>
        <v>0</v>
      </c>
      <c r="M21" s="184">
        <f t="shared" si="2"/>
        <v>0</v>
      </c>
      <c r="N21" s="184">
        <f t="shared" si="2"/>
        <v>3</v>
      </c>
      <c r="O21" s="184">
        <f t="shared" si="2"/>
        <v>0</v>
      </c>
      <c r="P21" s="184"/>
    </row>
    <row r="22" spans="1:16" s="190" customFormat="1" ht="13.5">
      <c r="A22" s="407"/>
      <c r="B22" s="399" t="s">
        <v>486</v>
      </c>
      <c r="C22" s="170" t="s">
        <v>420</v>
      </c>
      <c r="D22" s="187" t="s">
        <v>487</v>
      </c>
      <c r="E22" s="188">
        <v>1</v>
      </c>
      <c r="F22" s="188">
        <v>1</v>
      </c>
      <c r="G22" s="189"/>
      <c r="H22" s="189"/>
      <c r="I22" s="188">
        <v>1</v>
      </c>
      <c r="J22" s="189"/>
      <c r="K22" s="189"/>
      <c r="L22" s="189"/>
      <c r="M22" s="189"/>
      <c r="N22" s="189"/>
      <c r="O22" s="179"/>
      <c r="P22" s="189"/>
    </row>
    <row r="23" spans="1:16" s="190" customFormat="1" ht="13.5">
      <c r="A23" s="407"/>
      <c r="B23" s="403"/>
      <c r="C23" s="170" t="s">
        <v>488</v>
      </c>
      <c r="D23" s="187" t="s">
        <v>316</v>
      </c>
      <c r="E23" s="171">
        <v>2</v>
      </c>
      <c r="F23" s="171">
        <v>2</v>
      </c>
      <c r="G23" s="189"/>
      <c r="H23" s="171"/>
      <c r="I23" s="171"/>
      <c r="J23" s="171"/>
      <c r="K23" s="171"/>
      <c r="L23" s="171"/>
      <c r="M23" s="171">
        <v>2</v>
      </c>
      <c r="N23" s="171"/>
      <c r="O23" s="189"/>
      <c r="P23" s="189"/>
    </row>
    <row r="24" spans="1:16" s="190" customFormat="1" ht="13.5">
      <c r="A24" s="407"/>
      <c r="B24" s="403"/>
      <c r="C24" s="170" t="s">
        <v>510</v>
      </c>
      <c r="D24" s="201" t="s">
        <v>509</v>
      </c>
      <c r="E24" s="171">
        <v>2</v>
      </c>
      <c r="F24" s="171">
        <v>2</v>
      </c>
      <c r="G24" s="189"/>
      <c r="H24" s="171"/>
      <c r="I24" s="171"/>
      <c r="J24" s="171"/>
      <c r="K24" s="171"/>
      <c r="L24" s="171"/>
      <c r="M24" s="171">
        <v>2</v>
      </c>
      <c r="N24" s="171"/>
      <c r="O24" s="189"/>
      <c r="P24" s="189"/>
    </row>
    <row r="25" spans="1:16" s="190" customFormat="1" ht="13.5">
      <c r="A25" s="407"/>
      <c r="B25" s="403"/>
      <c r="C25" s="170" t="s">
        <v>489</v>
      </c>
      <c r="D25" s="187" t="s">
        <v>317</v>
      </c>
      <c r="E25" s="171">
        <v>2</v>
      </c>
      <c r="F25" s="171">
        <v>2</v>
      </c>
      <c r="G25" s="189"/>
      <c r="H25" s="171"/>
      <c r="I25" s="171"/>
      <c r="J25" s="171"/>
      <c r="K25" s="171"/>
      <c r="L25" s="171"/>
      <c r="M25" s="171"/>
      <c r="N25" s="171">
        <v>2</v>
      </c>
      <c r="O25" s="189"/>
      <c r="P25" s="189"/>
    </row>
    <row r="26" spans="1:16" s="190" customFormat="1" ht="13.5">
      <c r="A26" s="407"/>
      <c r="B26" s="403"/>
      <c r="C26" s="170" t="s">
        <v>490</v>
      </c>
      <c r="D26" s="187" t="s">
        <v>318</v>
      </c>
      <c r="E26" s="171">
        <v>2</v>
      </c>
      <c r="F26" s="171">
        <v>2</v>
      </c>
      <c r="G26" s="189"/>
      <c r="H26" s="171"/>
      <c r="I26" s="171"/>
      <c r="J26" s="171"/>
      <c r="K26" s="171"/>
      <c r="L26" s="171"/>
      <c r="M26" s="171"/>
      <c r="N26" s="171">
        <v>2</v>
      </c>
      <c r="O26" s="189"/>
      <c r="P26" s="189"/>
    </row>
    <row r="27" spans="1:16" s="185" customFormat="1" ht="19.5" customHeight="1">
      <c r="A27" s="407"/>
      <c r="B27" s="404"/>
      <c r="C27" s="180"/>
      <c r="D27" s="193"/>
      <c r="E27" s="181"/>
      <c r="F27" s="181"/>
      <c r="G27" s="184"/>
      <c r="H27" s="181"/>
      <c r="I27" s="181"/>
      <c r="J27" s="181"/>
      <c r="K27" s="181"/>
      <c r="L27" s="181"/>
      <c r="M27" s="181"/>
      <c r="N27" s="181"/>
      <c r="O27" s="181"/>
      <c r="P27" s="184"/>
    </row>
    <row r="28" spans="1:16" s="185" customFormat="1" ht="19.5" customHeight="1">
      <c r="A28" s="407"/>
      <c r="B28" s="394" t="s">
        <v>472</v>
      </c>
      <c r="C28" s="395"/>
      <c r="D28" s="396"/>
      <c r="E28" s="184">
        <f aca="true" t="shared" si="3" ref="E28:O28">SUM(E22:E27)</f>
        <v>9</v>
      </c>
      <c r="F28" s="184">
        <f t="shared" si="3"/>
        <v>9</v>
      </c>
      <c r="G28" s="184">
        <f t="shared" si="3"/>
        <v>0</v>
      </c>
      <c r="H28" s="184">
        <f t="shared" si="3"/>
        <v>0</v>
      </c>
      <c r="I28" s="184">
        <f t="shared" si="3"/>
        <v>1</v>
      </c>
      <c r="J28" s="184">
        <f t="shared" si="3"/>
        <v>0</v>
      </c>
      <c r="K28" s="184">
        <f t="shared" si="3"/>
        <v>0</v>
      </c>
      <c r="L28" s="184">
        <f t="shared" si="3"/>
        <v>0</v>
      </c>
      <c r="M28" s="184">
        <f t="shared" si="3"/>
        <v>4</v>
      </c>
      <c r="N28" s="184">
        <f t="shared" si="3"/>
        <v>4</v>
      </c>
      <c r="O28" s="184">
        <f t="shared" si="3"/>
        <v>0</v>
      </c>
      <c r="P28" s="184"/>
    </row>
    <row r="29" spans="1:16" s="190" customFormat="1" ht="13.5">
      <c r="A29" s="407"/>
      <c r="B29" s="405" t="s">
        <v>491</v>
      </c>
      <c r="C29" s="144" t="s">
        <v>492</v>
      </c>
      <c r="D29" s="191" t="s">
        <v>493</v>
      </c>
      <c r="E29" s="189">
        <v>1</v>
      </c>
      <c r="F29" s="189">
        <v>1</v>
      </c>
      <c r="G29" s="189"/>
      <c r="H29" s="189"/>
      <c r="I29" s="189"/>
      <c r="J29" s="189"/>
      <c r="K29" s="189"/>
      <c r="L29" s="189"/>
      <c r="M29" s="189"/>
      <c r="N29" s="189"/>
      <c r="O29" s="189">
        <v>1</v>
      </c>
      <c r="P29" s="189"/>
    </row>
    <row r="30" spans="1:16" s="190" customFormat="1" ht="13.5">
      <c r="A30" s="407"/>
      <c r="B30" s="406"/>
      <c r="C30" s="170"/>
      <c r="D30" s="187" t="s">
        <v>494</v>
      </c>
      <c r="E30" s="188">
        <v>16</v>
      </c>
      <c r="F30" s="188">
        <v>16</v>
      </c>
      <c r="G30" s="189"/>
      <c r="H30" s="189"/>
      <c r="I30" s="188"/>
      <c r="J30" s="188"/>
      <c r="K30" s="188"/>
      <c r="L30" s="188"/>
      <c r="M30" s="188"/>
      <c r="N30" s="188"/>
      <c r="O30" s="188">
        <v>16</v>
      </c>
      <c r="P30" s="189"/>
    </row>
    <row r="31" spans="1:16" s="185" customFormat="1" ht="19.5" customHeight="1">
      <c r="A31" s="407"/>
      <c r="B31" s="406"/>
      <c r="C31" s="180"/>
      <c r="D31" s="193"/>
      <c r="E31" s="181"/>
      <c r="F31" s="181"/>
      <c r="G31" s="184"/>
      <c r="H31" s="181"/>
      <c r="I31" s="181"/>
      <c r="J31" s="181"/>
      <c r="K31" s="181"/>
      <c r="L31" s="181"/>
      <c r="M31" s="181"/>
      <c r="N31" s="181"/>
      <c r="O31" s="181"/>
      <c r="P31" s="184"/>
    </row>
    <row r="32" spans="1:16" s="185" customFormat="1" ht="19.5" customHeight="1">
      <c r="A32" s="407"/>
      <c r="B32" s="408"/>
      <c r="C32" s="180"/>
      <c r="D32" s="193"/>
      <c r="E32" s="181"/>
      <c r="F32" s="181"/>
      <c r="G32" s="184"/>
      <c r="H32" s="181"/>
      <c r="I32" s="181"/>
      <c r="J32" s="181"/>
      <c r="K32" s="181"/>
      <c r="L32" s="181"/>
      <c r="M32" s="181"/>
      <c r="N32" s="181"/>
      <c r="O32" s="181"/>
      <c r="P32" s="184"/>
    </row>
    <row r="33" spans="1:16" s="185" customFormat="1" ht="19.5" customHeight="1">
      <c r="A33" s="407"/>
      <c r="B33" s="394" t="s">
        <v>472</v>
      </c>
      <c r="C33" s="395"/>
      <c r="D33" s="396"/>
      <c r="E33" s="184">
        <f>SUM(E29:E32)</f>
        <v>17</v>
      </c>
      <c r="F33" s="184">
        <f aca="true" t="shared" si="4" ref="F33:O33">SUM(F29:F32)</f>
        <v>17</v>
      </c>
      <c r="G33" s="184">
        <f t="shared" si="4"/>
        <v>0</v>
      </c>
      <c r="H33" s="184">
        <f t="shared" si="4"/>
        <v>0</v>
      </c>
      <c r="I33" s="184">
        <f t="shared" si="4"/>
        <v>0</v>
      </c>
      <c r="J33" s="184">
        <f t="shared" si="4"/>
        <v>0</v>
      </c>
      <c r="K33" s="184">
        <f t="shared" si="4"/>
        <v>0</v>
      </c>
      <c r="L33" s="184">
        <f t="shared" si="4"/>
        <v>0</v>
      </c>
      <c r="M33" s="184">
        <f t="shared" si="4"/>
        <v>0</v>
      </c>
      <c r="N33" s="184">
        <f t="shared" si="4"/>
        <v>0</v>
      </c>
      <c r="O33" s="184">
        <f t="shared" si="4"/>
        <v>17</v>
      </c>
      <c r="P33" s="184"/>
    </row>
    <row r="34" spans="1:16" s="185" customFormat="1" ht="26.25" customHeight="1">
      <c r="A34" s="407"/>
      <c r="B34" s="409" t="s">
        <v>495</v>
      </c>
      <c r="C34" s="409"/>
      <c r="D34" s="409"/>
      <c r="E34" s="184">
        <v>10</v>
      </c>
      <c r="F34" s="184"/>
      <c r="G34" s="184"/>
      <c r="H34" s="184"/>
      <c r="I34" s="184"/>
      <c r="J34" s="184"/>
      <c r="K34" s="184"/>
      <c r="L34" s="184"/>
      <c r="M34" s="184"/>
      <c r="N34" s="184"/>
      <c r="O34" s="184"/>
      <c r="P34" s="184" t="s">
        <v>496</v>
      </c>
    </row>
    <row r="35" spans="1:16" s="185" customFormat="1" ht="19.5" customHeight="1">
      <c r="A35" s="409" t="s">
        <v>497</v>
      </c>
      <c r="B35" s="409"/>
      <c r="C35" s="409"/>
      <c r="D35" s="409"/>
      <c r="E35" s="184">
        <f aca="true" t="shared" si="5" ref="E35:O35">SUM(E10+E17+E21+E28+E33+E34)</f>
        <v>51.5</v>
      </c>
      <c r="F35" s="184">
        <f t="shared" si="5"/>
        <v>39</v>
      </c>
      <c r="G35" s="184">
        <f t="shared" si="5"/>
        <v>36</v>
      </c>
      <c r="H35" s="184">
        <f t="shared" si="5"/>
        <v>2</v>
      </c>
      <c r="I35" s="184">
        <f t="shared" si="5"/>
        <v>1</v>
      </c>
      <c r="J35" s="184">
        <f t="shared" si="5"/>
        <v>3</v>
      </c>
      <c r="K35" s="184">
        <f t="shared" si="5"/>
        <v>2</v>
      </c>
      <c r="L35" s="184">
        <f t="shared" si="5"/>
        <v>2</v>
      </c>
      <c r="M35" s="184">
        <f t="shared" si="5"/>
        <v>5</v>
      </c>
      <c r="N35" s="184">
        <f t="shared" si="5"/>
        <v>7</v>
      </c>
      <c r="O35" s="184">
        <f t="shared" si="5"/>
        <v>17</v>
      </c>
      <c r="P35" s="184"/>
    </row>
    <row r="36" spans="1:17" s="197" customFormat="1" ht="15.75">
      <c r="A36" s="194"/>
      <c r="B36" s="194"/>
      <c r="C36" s="182"/>
      <c r="D36" s="195"/>
      <c r="E36" s="194"/>
      <c r="F36" s="194"/>
      <c r="G36" s="194"/>
      <c r="H36" s="194"/>
      <c r="I36" s="194"/>
      <c r="J36" s="194"/>
      <c r="K36" s="194"/>
      <c r="L36" s="194"/>
      <c r="M36" s="194"/>
      <c r="N36" s="194"/>
      <c r="O36" s="194"/>
      <c r="P36" s="194"/>
      <c r="Q36" s="196"/>
    </row>
    <row r="37" spans="1:17" s="197" customFormat="1" ht="18" customHeight="1">
      <c r="A37" s="402" t="s">
        <v>498</v>
      </c>
      <c r="B37" s="402"/>
      <c r="C37" s="402"/>
      <c r="D37" s="402"/>
      <c r="E37" s="194"/>
      <c r="F37" s="194"/>
      <c r="G37" s="194"/>
      <c r="H37" s="194"/>
      <c r="I37" s="194"/>
      <c r="J37" s="194"/>
      <c r="K37" s="194"/>
      <c r="L37" s="194"/>
      <c r="M37" s="194"/>
      <c r="N37" s="194"/>
      <c r="O37" s="194"/>
      <c r="P37" s="194"/>
      <c r="Q37" s="196"/>
    </row>
    <row r="38" spans="1:17" s="197" customFormat="1" ht="15.75">
      <c r="A38" s="194"/>
      <c r="B38" s="194"/>
      <c r="C38" s="182"/>
      <c r="D38" s="195"/>
      <c r="E38" s="194"/>
      <c r="F38" s="194"/>
      <c r="G38" s="194"/>
      <c r="H38" s="194"/>
      <c r="I38" s="194"/>
      <c r="J38" s="194"/>
      <c r="K38" s="194"/>
      <c r="L38" s="194"/>
      <c r="M38" s="194"/>
      <c r="N38" s="194"/>
      <c r="O38" s="194"/>
      <c r="P38" s="194"/>
      <c r="Q38" s="196"/>
    </row>
    <row r="39" spans="1:17" s="197" customFormat="1" ht="15.75">
      <c r="A39" s="194"/>
      <c r="B39" s="194"/>
      <c r="C39" s="182"/>
      <c r="D39" s="195"/>
      <c r="E39" s="194"/>
      <c r="F39" s="194"/>
      <c r="G39" s="194"/>
      <c r="H39" s="194"/>
      <c r="I39" s="194"/>
      <c r="J39" s="194"/>
      <c r="K39" s="194"/>
      <c r="L39" s="194"/>
      <c r="M39" s="194"/>
      <c r="N39" s="194"/>
      <c r="O39" s="194"/>
      <c r="P39" s="194"/>
      <c r="Q39" s="196"/>
    </row>
    <row r="40" spans="1:17" s="197" customFormat="1" ht="15.75">
      <c r="A40" s="194"/>
      <c r="B40" s="194"/>
      <c r="C40" s="182"/>
      <c r="D40" s="195"/>
      <c r="E40" s="194"/>
      <c r="F40" s="194"/>
      <c r="G40" s="194"/>
      <c r="H40" s="194"/>
      <c r="I40" s="194"/>
      <c r="J40" s="194"/>
      <c r="K40" s="194"/>
      <c r="L40" s="194"/>
      <c r="M40" s="194"/>
      <c r="N40" s="194"/>
      <c r="O40" s="194"/>
      <c r="P40" s="194"/>
      <c r="Q40" s="196"/>
    </row>
    <row r="41" spans="1:17" s="197" customFormat="1" ht="15.75">
      <c r="A41" s="194"/>
      <c r="B41" s="194"/>
      <c r="C41" s="182"/>
      <c r="D41" s="195"/>
      <c r="E41" s="194"/>
      <c r="F41" s="194"/>
      <c r="G41" s="194"/>
      <c r="H41" s="194"/>
      <c r="I41" s="194"/>
      <c r="J41" s="194"/>
      <c r="K41" s="194"/>
      <c r="L41" s="194"/>
      <c r="M41" s="194"/>
      <c r="N41" s="194"/>
      <c r="O41" s="194"/>
      <c r="P41" s="194"/>
      <c r="Q41" s="196"/>
    </row>
    <row r="42" spans="1:17" s="197" customFormat="1" ht="15.75">
      <c r="A42" s="194"/>
      <c r="B42" s="194"/>
      <c r="C42" s="182"/>
      <c r="D42" s="195"/>
      <c r="E42" s="194"/>
      <c r="F42" s="194"/>
      <c r="G42" s="194"/>
      <c r="H42" s="194"/>
      <c r="I42" s="194"/>
      <c r="J42" s="194"/>
      <c r="K42" s="194"/>
      <c r="L42" s="194"/>
      <c r="M42" s="194"/>
      <c r="N42" s="194"/>
      <c r="O42" s="194"/>
      <c r="P42" s="194"/>
      <c r="Q42" s="196"/>
    </row>
    <row r="43" spans="1:17" s="197" customFormat="1" ht="15.75">
      <c r="A43" s="194"/>
      <c r="B43" s="194"/>
      <c r="C43" s="182"/>
      <c r="D43" s="195"/>
      <c r="E43" s="194"/>
      <c r="F43" s="194"/>
      <c r="G43" s="194"/>
      <c r="H43" s="194"/>
      <c r="I43" s="194"/>
      <c r="J43" s="194"/>
      <c r="K43" s="194"/>
      <c r="L43" s="194"/>
      <c r="M43" s="194"/>
      <c r="N43" s="194"/>
      <c r="O43" s="194"/>
      <c r="P43" s="194"/>
      <c r="Q43" s="196"/>
    </row>
    <row r="44" ht="15.75">
      <c r="Q44" s="109"/>
    </row>
    <row r="45" ht="15.75">
      <c r="Q45" s="109"/>
    </row>
    <row r="46" ht="15.75">
      <c r="Q46" s="109"/>
    </row>
    <row r="47" ht="15.75">
      <c r="Q47" s="109"/>
    </row>
    <row r="48" ht="15.75">
      <c r="Q48" s="109"/>
    </row>
    <row r="49" ht="15.75">
      <c r="Q49" s="109"/>
    </row>
    <row r="50" ht="15.75">
      <c r="Q50" s="109"/>
    </row>
    <row r="51" ht="15.75">
      <c r="Q51" s="109"/>
    </row>
    <row r="52" ht="15.75">
      <c r="Q52" s="109"/>
    </row>
    <row r="53" ht="15.75">
      <c r="Q53" s="109"/>
    </row>
    <row r="54" ht="15.75">
      <c r="Q54" s="109"/>
    </row>
    <row r="55" ht="15.75">
      <c r="Q55" s="109"/>
    </row>
    <row r="56" ht="15.75">
      <c r="Q56" s="109"/>
    </row>
    <row r="57" ht="15.75">
      <c r="Q57" s="109"/>
    </row>
    <row r="58" ht="15.75">
      <c r="Q58" s="109"/>
    </row>
    <row r="59" ht="15.75">
      <c r="Q59" s="109"/>
    </row>
    <row r="60" ht="15.75">
      <c r="Q60" s="109"/>
    </row>
    <row r="61" ht="15.75">
      <c r="Q61" s="109"/>
    </row>
    <row r="62" ht="15.75">
      <c r="Q62" s="109"/>
    </row>
    <row r="63" ht="15.75">
      <c r="Q63" s="109"/>
    </row>
    <row r="64" ht="15.75">
      <c r="Q64" s="109"/>
    </row>
    <row r="65" ht="15.75">
      <c r="Q65" s="109"/>
    </row>
    <row r="66" ht="15.75">
      <c r="Q66" s="109"/>
    </row>
    <row r="67" ht="15.75">
      <c r="Q67" s="109"/>
    </row>
    <row r="68" ht="15.75">
      <c r="Q68" s="109"/>
    </row>
    <row r="69" ht="15.75">
      <c r="Q69" s="109"/>
    </row>
    <row r="70" ht="15.75">
      <c r="Q70" s="109"/>
    </row>
    <row r="71" ht="15.75">
      <c r="Q71" s="109"/>
    </row>
    <row r="72" ht="15.75">
      <c r="Q72" s="109"/>
    </row>
    <row r="73" ht="15.75">
      <c r="Q73" s="109"/>
    </row>
    <row r="74" ht="15.75">
      <c r="Q74" s="109"/>
    </row>
    <row r="75" ht="15.75">
      <c r="Q75" s="109"/>
    </row>
    <row r="76" ht="15.75">
      <c r="Q76" s="109"/>
    </row>
    <row r="77" ht="15.75">
      <c r="Q77" s="109"/>
    </row>
    <row r="78" ht="15.75">
      <c r="Q78" s="109"/>
    </row>
    <row r="79" ht="15.75">
      <c r="Q79" s="109"/>
    </row>
    <row r="80" ht="15.75">
      <c r="Q80" s="109"/>
    </row>
    <row r="81" ht="15.75">
      <c r="Q81" s="109"/>
    </row>
    <row r="82" ht="15.75">
      <c r="Q82" s="109"/>
    </row>
    <row r="83" ht="15.75">
      <c r="Q83" s="109"/>
    </row>
    <row r="84" ht="15.75">
      <c r="Q84" s="109"/>
    </row>
    <row r="85" ht="15.75">
      <c r="Q85" s="109"/>
    </row>
    <row r="86" ht="15.75">
      <c r="Q86" s="109"/>
    </row>
    <row r="87" ht="15.75">
      <c r="Q87" s="109"/>
    </row>
    <row r="88" ht="15.75">
      <c r="Q88" s="109"/>
    </row>
    <row r="89" ht="15.75">
      <c r="Q89" s="109"/>
    </row>
    <row r="90" ht="15.75">
      <c r="Q90" s="109"/>
    </row>
    <row r="91" ht="15.75">
      <c r="Q91" s="109"/>
    </row>
    <row r="92" ht="15.75">
      <c r="Q92" s="109"/>
    </row>
    <row r="93" ht="15.75">
      <c r="Q93" s="109"/>
    </row>
    <row r="94" ht="15.75">
      <c r="Q94" s="109"/>
    </row>
    <row r="95" ht="15.75">
      <c r="Q95" s="109"/>
    </row>
    <row r="96" ht="15.75">
      <c r="Q96" s="109"/>
    </row>
    <row r="97" ht="15.75">
      <c r="Q97" s="109"/>
    </row>
    <row r="98" ht="15.75">
      <c r="Q98" s="109"/>
    </row>
    <row r="99" ht="15.75">
      <c r="Q99" s="109"/>
    </row>
    <row r="100" ht="15.75">
      <c r="Q100" s="109"/>
    </row>
    <row r="101" ht="15.75">
      <c r="Q101" s="109"/>
    </row>
    <row r="102" ht="15.75">
      <c r="Q102" s="109"/>
    </row>
    <row r="103" ht="15.75">
      <c r="Q103" s="109"/>
    </row>
    <row r="104" ht="15.75">
      <c r="Q104" s="109"/>
    </row>
    <row r="105" ht="15.75">
      <c r="Q105" s="109"/>
    </row>
    <row r="106" ht="15.75">
      <c r="Q106" s="109"/>
    </row>
    <row r="107" ht="15.75">
      <c r="Q107" s="109"/>
    </row>
    <row r="108" ht="15.75">
      <c r="Q108" s="109"/>
    </row>
    <row r="109" ht="15.75">
      <c r="Q109" s="109"/>
    </row>
    <row r="110" ht="15.75">
      <c r="Q110" s="109"/>
    </row>
    <row r="111" ht="15.75">
      <c r="Q111" s="109"/>
    </row>
    <row r="112" ht="15.75">
      <c r="Q112" s="109"/>
    </row>
    <row r="113" ht="15.75">
      <c r="Q113" s="109"/>
    </row>
    <row r="114" ht="15.75">
      <c r="Q114" s="109"/>
    </row>
    <row r="115" ht="15.75">
      <c r="Q115" s="109"/>
    </row>
    <row r="116" ht="15.75">
      <c r="Q116" s="109"/>
    </row>
    <row r="117" ht="15.75">
      <c r="Q117" s="109"/>
    </row>
    <row r="118" ht="15.75">
      <c r="Q118" s="109"/>
    </row>
    <row r="119" ht="15.75">
      <c r="Q119" s="109"/>
    </row>
    <row r="120" ht="15.75">
      <c r="Q120" s="109"/>
    </row>
    <row r="121" ht="15.75">
      <c r="Q121" s="109"/>
    </row>
    <row r="122" ht="15.75">
      <c r="Q122" s="109"/>
    </row>
    <row r="123" ht="15.75">
      <c r="Q123" s="109"/>
    </row>
    <row r="124" ht="15.75">
      <c r="Q124" s="109"/>
    </row>
    <row r="125" ht="15.75">
      <c r="Q125" s="109"/>
    </row>
    <row r="126" ht="15.75">
      <c r="Q126" s="109"/>
    </row>
    <row r="127" ht="15.75">
      <c r="Q127" s="109"/>
    </row>
    <row r="128" ht="15.75">
      <c r="Q128" s="109"/>
    </row>
    <row r="129" ht="15.75">
      <c r="Q129" s="109"/>
    </row>
    <row r="130" ht="15.75">
      <c r="Q130" s="109"/>
    </row>
    <row r="131" ht="15.75">
      <c r="Q131" s="109"/>
    </row>
    <row r="132" ht="15.75">
      <c r="Q132" s="109"/>
    </row>
    <row r="133" ht="15.75">
      <c r="Q133" s="109"/>
    </row>
    <row r="134" ht="15.75">
      <c r="Q134" s="109"/>
    </row>
    <row r="135" ht="15.75">
      <c r="Q135" s="109"/>
    </row>
    <row r="136" ht="15.75">
      <c r="Q136" s="109"/>
    </row>
    <row r="137" ht="15.75">
      <c r="Q137" s="109"/>
    </row>
    <row r="138" ht="15.75">
      <c r="Q138" s="109"/>
    </row>
    <row r="139" ht="15.75">
      <c r="Q139" s="109"/>
    </row>
    <row r="140" ht="15.75">
      <c r="Q140" s="109"/>
    </row>
    <row r="141" ht="15.75">
      <c r="Q141" s="109"/>
    </row>
    <row r="142" ht="15.75">
      <c r="Q142" s="109"/>
    </row>
    <row r="143" ht="15.75">
      <c r="Q143" s="109"/>
    </row>
    <row r="144" ht="15.75">
      <c r="Q144" s="109"/>
    </row>
    <row r="145" ht="15.75">
      <c r="Q145" s="109"/>
    </row>
    <row r="146" ht="15.75">
      <c r="Q146" s="109"/>
    </row>
    <row r="147" ht="15.75">
      <c r="Q147" s="109"/>
    </row>
    <row r="148" ht="15.75">
      <c r="Q148" s="109"/>
    </row>
    <row r="149" ht="15.75">
      <c r="Q149" s="109"/>
    </row>
    <row r="150" ht="15.75">
      <c r="Q150" s="109"/>
    </row>
    <row r="151" ht="15.75">
      <c r="Q151" s="109"/>
    </row>
    <row r="152" ht="15.75">
      <c r="Q152" s="109"/>
    </row>
    <row r="153" ht="15.75">
      <c r="Q153" s="109"/>
    </row>
    <row r="154" ht="15.75">
      <c r="Q154" s="109"/>
    </row>
    <row r="155" ht="15.75">
      <c r="Q155" s="109"/>
    </row>
    <row r="156" ht="15.75">
      <c r="Q156" s="109"/>
    </row>
    <row r="157" ht="15.75">
      <c r="Q157" s="109"/>
    </row>
    <row r="158" ht="15.75">
      <c r="Q158" s="109"/>
    </row>
    <row r="159" ht="15.75">
      <c r="Q159" s="109"/>
    </row>
    <row r="160" ht="15.75">
      <c r="Q160" s="109"/>
    </row>
    <row r="161" ht="15.75">
      <c r="Q161" s="109"/>
    </row>
    <row r="162" ht="15.75">
      <c r="Q162" s="109"/>
    </row>
    <row r="163" ht="15.75">
      <c r="Q163" s="109"/>
    </row>
    <row r="164" ht="15.75">
      <c r="Q164" s="109"/>
    </row>
    <row r="165" ht="15.75">
      <c r="Q165" s="109"/>
    </row>
    <row r="166" ht="15.75">
      <c r="Q166" s="109"/>
    </row>
    <row r="167" ht="15.75">
      <c r="Q167" s="109"/>
    </row>
    <row r="168" ht="15.75">
      <c r="Q168" s="109"/>
    </row>
    <row r="169" ht="15.75">
      <c r="Q169" s="109"/>
    </row>
    <row r="170" ht="15.75">
      <c r="Q170" s="109"/>
    </row>
    <row r="171" ht="15.75">
      <c r="Q171" s="109"/>
    </row>
    <row r="172" ht="15.75">
      <c r="Q172" s="109"/>
    </row>
    <row r="173" ht="15.75">
      <c r="Q173" s="109"/>
    </row>
    <row r="174" ht="15.75">
      <c r="Q174" s="109"/>
    </row>
    <row r="175" ht="15.75">
      <c r="Q175" s="109"/>
    </row>
    <row r="176" ht="15.75">
      <c r="Q176" s="109"/>
    </row>
    <row r="177" ht="15.75">
      <c r="Q177" s="109"/>
    </row>
    <row r="178" ht="15.75">
      <c r="Q178" s="109"/>
    </row>
    <row r="179" ht="15.75">
      <c r="Q179" s="109"/>
    </row>
    <row r="180" ht="15.75">
      <c r="Q180" s="109"/>
    </row>
    <row r="181" ht="15.75">
      <c r="Q181" s="109"/>
    </row>
    <row r="182" ht="15.75">
      <c r="Q182" s="109"/>
    </row>
    <row r="183" ht="15.75">
      <c r="Q183" s="109"/>
    </row>
    <row r="184" ht="15.75">
      <c r="Q184" s="109"/>
    </row>
    <row r="185" ht="15.75">
      <c r="Q185" s="109"/>
    </row>
    <row r="186" ht="15.75">
      <c r="Q186" s="109"/>
    </row>
    <row r="187" ht="15.75">
      <c r="Q187" s="109"/>
    </row>
    <row r="188" ht="15.75">
      <c r="Q188" s="109"/>
    </row>
    <row r="189" ht="15.75">
      <c r="Q189" s="109"/>
    </row>
    <row r="190" ht="15.75">
      <c r="Q190" s="109"/>
    </row>
  </sheetData>
  <sheetProtection/>
  <mergeCells count="24">
    <mergeCell ref="A35:D35"/>
    <mergeCell ref="B33:D33"/>
    <mergeCell ref="A2:P2"/>
    <mergeCell ref="G3:G5"/>
    <mergeCell ref="H3:O3"/>
    <mergeCell ref="P3:P5"/>
    <mergeCell ref="F3:F5"/>
    <mergeCell ref="A37:D37"/>
    <mergeCell ref="B22:B27"/>
    <mergeCell ref="B11:B16"/>
    <mergeCell ref="A6:A34"/>
    <mergeCell ref="B28:D28"/>
    <mergeCell ref="B29:B32"/>
    <mergeCell ref="B17:D17"/>
    <mergeCell ref="B18:B20"/>
    <mergeCell ref="B34:D34"/>
    <mergeCell ref="B21:D21"/>
    <mergeCell ref="A1:C1"/>
    <mergeCell ref="E3:E5"/>
    <mergeCell ref="A3:B5"/>
    <mergeCell ref="B10:D10"/>
    <mergeCell ref="C3:C5"/>
    <mergeCell ref="D3:D5"/>
    <mergeCell ref="B6:B9"/>
  </mergeCells>
  <printOptions/>
  <pageMargins left="0.7480314960629921" right="0.3937007874015748" top="0.6" bottom="0.77" header="0.31" footer="0.5118110236220472"/>
  <pageSetup horizontalDpi="200" verticalDpi="200" orientation="portrait" paperSize="9" r:id="rId1"/>
  <headerFooter alignWithMargins="0">
    <oddFooter>&amp;C&amp;10 21</oddFooter>
  </headerFooter>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F14" sqref="F14"/>
    </sheetView>
  </sheetViews>
  <sheetFormatPr defaultColWidth="9.00390625" defaultRowHeight="21" customHeight="1"/>
  <cols>
    <col min="1" max="1" width="4.875" style="51" customWidth="1"/>
    <col min="2" max="2" width="5.75390625" style="51" customWidth="1"/>
    <col min="3" max="3" width="4.50390625" style="51" customWidth="1"/>
    <col min="4" max="4" width="20.25390625" style="51" customWidth="1"/>
    <col min="5" max="5" width="6.375" style="52" customWidth="1"/>
    <col min="6" max="6" width="45.125" style="51" customWidth="1"/>
    <col min="7" max="7" width="23.50390625" style="51" bestFit="1" customWidth="1"/>
    <col min="8" max="8" width="6.125" style="52" customWidth="1"/>
    <col min="9" max="9" width="7.375" style="51" customWidth="1"/>
    <col min="10" max="16384" width="9.00390625" style="51" customWidth="1"/>
  </cols>
  <sheetData>
    <row r="1" spans="1:3" ht="21" customHeight="1">
      <c r="A1" s="424" t="s">
        <v>247</v>
      </c>
      <c r="B1" s="424"/>
      <c r="C1" s="424"/>
    </row>
    <row r="2" spans="1:9" ht="30.75" customHeight="1">
      <c r="A2" s="425" t="s">
        <v>321</v>
      </c>
      <c r="B2" s="426"/>
      <c r="C2" s="426"/>
      <c r="D2" s="426"/>
      <c r="E2" s="426"/>
      <c r="F2" s="426"/>
      <c r="G2" s="426"/>
      <c r="H2" s="426"/>
      <c r="I2" s="426"/>
    </row>
    <row r="3" spans="1:9" s="52" customFormat="1" ht="27" customHeight="1">
      <c r="A3" s="427" t="s">
        <v>248</v>
      </c>
      <c r="B3" s="428"/>
      <c r="C3" s="429"/>
      <c r="D3" s="427" t="s">
        <v>249</v>
      </c>
      <c r="E3" s="428"/>
      <c r="F3" s="428"/>
      <c r="G3" s="428"/>
      <c r="H3" s="430"/>
      <c r="I3" s="419" t="s">
        <v>250</v>
      </c>
    </row>
    <row r="4" spans="1:9" s="52" customFormat="1" ht="37.5" customHeight="1">
      <c r="A4" s="56" t="s">
        <v>251</v>
      </c>
      <c r="B4" s="58" t="s">
        <v>252</v>
      </c>
      <c r="C4" s="57" t="s">
        <v>253</v>
      </c>
      <c r="D4" s="61" t="s">
        <v>254</v>
      </c>
      <c r="E4" s="62" t="s">
        <v>255</v>
      </c>
      <c r="F4" s="61" t="s">
        <v>256</v>
      </c>
      <c r="G4" s="63" t="s">
        <v>257</v>
      </c>
      <c r="H4" s="68" t="s">
        <v>258</v>
      </c>
      <c r="I4" s="434"/>
    </row>
    <row r="5" spans="1:9" ht="31.5" customHeight="1">
      <c r="A5" s="412" t="s">
        <v>259</v>
      </c>
      <c r="B5" s="419">
        <v>2</v>
      </c>
      <c r="C5" s="416" t="s">
        <v>260</v>
      </c>
      <c r="D5" s="59" t="s">
        <v>261</v>
      </c>
      <c r="E5" s="71">
        <v>2</v>
      </c>
      <c r="F5" s="59" t="s">
        <v>262</v>
      </c>
      <c r="G5" s="60" t="s">
        <v>263</v>
      </c>
      <c r="H5" s="67" t="s">
        <v>264</v>
      </c>
      <c r="I5" s="59"/>
    </row>
    <row r="6" spans="1:9" ht="31.5" customHeight="1">
      <c r="A6" s="413"/>
      <c r="B6" s="420"/>
      <c r="C6" s="417"/>
      <c r="D6" s="64" t="s">
        <v>265</v>
      </c>
      <c r="E6" s="72">
        <v>1</v>
      </c>
      <c r="F6" s="172" t="s">
        <v>458</v>
      </c>
      <c r="G6" s="65" t="s">
        <v>266</v>
      </c>
      <c r="H6" s="54">
        <v>1</v>
      </c>
      <c r="I6" s="64"/>
    </row>
    <row r="7" spans="1:9" ht="22.5" customHeight="1">
      <c r="A7" s="413"/>
      <c r="B7" s="420"/>
      <c r="C7" s="417"/>
      <c r="D7" s="59" t="s">
        <v>206</v>
      </c>
      <c r="E7" s="71">
        <v>1</v>
      </c>
      <c r="F7" s="173" t="s">
        <v>459</v>
      </c>
      <c r="G7" s="60" t="s">
        <v>263</v>
      </c>
      <c r="H7" s="67" t="s">
        <v>264</v>
      </c>
      <c r="I7" s="59" t="s">
        <v>267</v>
      </c>
    </row>
    <row r="8" spans="1:9" ht="31.5" customHeight="1">
      <c r="A8" s="413"/>
      <c r="B8" s="420"/>
      <c r="C8" s="417"/>
      <c r="D8" s="59" t="s">
        <v>268</v>
      </c>
      <c r="E8" s="71">
        <v>2</v>
      </c>
      <c r="F8" s="173" t="s">
        <v>460</v>
      </c>
      <c r="G8" s="60" t="s">
        <v>263</v>
      </c>
      <c r="H8" s="70" t="s">
        <v>264</v>
      </c>
      <c r="I8" s="59"/>
    </row>
    <row r="9" spans="1:9" ht="22.5" customHeight="1">
      <c r="A9" s="413"/>
      <c r="B9" s="420"/>
      <c r="C9" s="431" t="s">
        <v>269</v>
      </c>
      <c r="D9" s="74" t="s">
        <v>270</v>
      </c>
      <c r="E9" s="73">
        <v>0.5</v>
      </c>
      <c r="F9" s="74" t="s">
        <v>271</v>
      </c>
      <c r="G9" s="75" t="s">
        <v>263</v>
      </c>
      <c r="H9" s="76" t="s">
        <v>264</v>
      </c>
      <c r="I9" s="64"/>
    </row>
    <row r="10" spans="1:9" ht="22.5" customHeight="1">
      <c r="A10" s="413"/>
      <c r="B10" s="420"/>
      <c r="C10" s="417"/>
      <c r="D10" s="59" t="s">
        <v>272</v>
      </c>
      <c r="E10" s="71">
        <v>1</v>
      </c>
      <c r="F10" s="59" t="s">
        <v>273</v>
      </c>
      <c r="G10" s="60" t="s">
        <v>263</v>
      </c>
      <c r="H10" s="67">
        <v>1</v>
      </c>
      <c r="I10" s="59"/>
    </row>
    <row r="11" spans="1:9" ht="31.5" customHeight="1">
      <c r="A11" s="414" t="s">
        <v>274</v>
      </c>
      <c r="B11" s="421">
        <v>3</v>
      </c>
      <c r="C11" s="432" t="s">
        <v>260</v>
      </c>
      <c r="D11" s="78" t="s">
        <v>275</v>
      </c>
      <c r="E11" s="80">
        <v>1</v>
      </c>
      <c r="F11" s="74" t="s">
        <v>276</v>
      </c>
      <c r="G11" s="75" t="s">
        <v>246</v>
      </c>
      <c r="H11" s="81">
        <v>1</v>
      </c>
      <c r="I11" s="78" t="s">
        <v>277</v>
      </c>
    </row>
    <row r="12" spans="1:9" ht="31.5" customHeight="1">
      <c r="A12" s="415"/>
      <c r="B12" s="422"/>
      <c r="C12" s="433"/>
      <c r="D12" s="59" t="s">
        <v>278</v>
      </c>
      <c r="E12" s="79">
        <v>2</v>
      </c>
      <c r="F12" s="173" t="s">
        <v>461</v>
      </c>
      <c r="G12" s="60" t="s">
        <v>266</v>
      </c>
      <c r="H12" s="66" t="s">
        <v>264</v>
      </c>
      <c r="I12" s="59"/>
    </row>
    <row r="13" spans="1:9" ht="31.5" customHeight="1">
      <c r="A13" s="415"/>
      <c r="B13" s="422"/>
      <c r="C13" s="433" t="s">
        <v>269</v>
      </c>
      <c r="D13" s="64" t="s">
        <v>207</v>
      </c>
      <c r="E13" s="83">
        <v>1</v>
      </c>
      <c r="F13" s="64" t="s">
        <v>279</v>
      </c>
      <c r="G13" s="60" t="s">
        <v>463</v>
      </c>
      <c r="H13" s="84">
        <v>1</v>
      </c>
      <c r="I13" s="64"/>
    </row>
    <row r="14" spans="1:9" ht="31.5" customHeight="1">
      <c r="A14" s="415"/>
      <c r="B14" s="422"/>
      <c r="C14" s="433"/>
      <c r="D14" s="59" t="s">
        <v>280</v>
      </c>
      <c r="E14" s="79">
        <v>1</v>
      </c>
      <c r="F14" s="59" t="s">
        <v>281</v>
      </c>
      <c r="G14" s="60" t="s">
        <v>263</v>
      </c>
      <c r="H14" s="66">
        <v>1</v>
      </c>
      <c r="I14" s="59" t="s">
        <v>282</v>
      </c>
    </row>
    <row r="15" spans="1:9" ht="31.5" customHeight="1">
      <c r="A15" s="415"/>
      <c r="B15" s="422"/>
      <c r="C15" s="433"/>
      <c r="D15" s="59" t="s">
        <v>283</v>
      </c>
      <c r="E15" s="79">
        <v>1</v>
      </c>
      <c r="F15" s="59" t="s">
        <v>284</v>
      </c>
      <c r="G15" s="60" t="s">
        <v>263</v>
      </c>
      <c r="H15" s="66">
        <v>0.5</v>
      </c>
      <c r="I15" s="59" t="s">
        <v>282</v>
      </c>
    </row>
    <row r="16" spans="1:9" ht="22.5" customHeight="1">
      <c r="A16" s="415"/>
      <c r="B16" s="422"/>
      <c r="C16" s="433"/>
      <c r="D16" s="69" t="s">
        <v>208</v>
      </c>
      <c r="E16" s="82">
        <v>1</v>
      </c>
      <c r="F16" s="69" t="s">
        <v>285</v>
      </c>
      <c r="G16" s="85" t="s">
        <v>263</v>
      </c>
      <c r="H16" s="77">
        <v>0.5</v>
      </c>
      <c r="I16" s="59"/>
    </row>
    <row r="17" spans="1:9" ht="22.5" customHeight="1">
      <c r="A17" s="414" t="s">
        <v>286</v>
      </c>
      <c r="B17" s="421">
        <v>9</v>
      </c>
      <c r="C17" s="418" t="s">
        <v>260</v>
      </c>
      <c r="D17" s="69" t="s">
        <v>287</v>
      </c>
      <c r="E17" s="71">
        <v>9</v>
      </c>
      <c r="F17" s="59" t="s">
        <v>288</v>
      </c>
      <c r="G17" s="85" t="s">
        <v>263</v>
      </c>
      <c r="H17" s="67" t="s">
        <v>264</v>
      </c>
      <c r="I17" s="59"/>
    </row>
    <row r="18" spans="1:9" ht="22.5" customHeight="1">
      <c r="A18" s="415"/>
      <c r="B18" s="422"/>
      <c r="C18" s="418"/>
      <c r="D18" s="59" t="s">
        <v>289</v>
      </c>
      <c r="E18" s="110">
        <v>9</v>
      </c>
      <c r="F18" s="59" t="s">
        <v>290</v>
      </c>
      <c r="G18" s="85" t="s">
        <v>266</v>
      </c>
      <c r="H18" s="67" t="s">
        <v>264</v>
      </c>
      <c r="I18" s="59"/>
    </row>
    <row r="19" spans="1:9" ht="45" customHeight="1">
      <c r="A19" s="415"/>
      <c r="B19" s="422"/>
      <c r="C19" s="418"/>
      <c r="D19" s="59" t="s">
        <v>291</v>
      </c>
      <c r="E19" s="111">
        <v>9</v>
      </c>
      <c r="F19" s="173" t="s">
        <v>462</v>
      </c>
      <c r="G19" s="85" t="s">
        <v>266</v>
      </c>
      <c r="H19" s="67" t="s">
        <v>264</v>
      </c>
      <c r="I19" s="59"/>
    </row>
    <row r="20" spans="1:9" ht="31.5" customHeight="1">
      <c r="A20" s="415"/>
      <c r="B20" s="422"/>
      <c r="C20" s="418"/>
      <c r="D20" s="59" t="s">
        <v>292</v>
      </c>
      <c r="E20" s="111">
        <v>9</v>
      </c>
      <c r="F20" s="59" t="s">
        <v>293</v>
      </c>
      <c r="G20" s="85" t="s">
        <v>294</v>
      </c>
      <c r="H20" s="67" t="s">
        <v>264</v>
      </c>
      <c r="I20" s="59"/>
    </row>
    <row r="21" spans="1:9" ht="45" customHeight="1">
      <c r="A21" s="415"/>
      <c r="B21" s="422"/>
      <c r="C21" s="167" t="s">
        <v>269</v>
      </c>
      <c r="D21" s="59" t="s">
        <v>295</v>
      </c>
      <c r="E21" s="86">
        <v>2</v>
      </c>
      <c r="F21" s="59" t="s">
        <v>296</v>
      </c>
      <c r="G21" s="85" t="s">
        <v>266</v>
      </c>
      <c r="H21" s="67" t="s">
        <v>264</v>
      </c>
      <c r="I21" s="59"/>
    </row>
    <row r="22" spans="1:10" ht="10.5" customHeight="1">
      <c r="A22" s="53"/>
      <c r="B22" s="53"/>
      <c r="C22" s="53"/>
      <c r="D22" s="53"/>
      <c r="E22" s="54"/>
      <c r="F22" s="53"/>
      <c r="G22" s="53"/>
      <c r="H22" s="54"/>
      <c r="I22" s="53"/>
      <c r="J22" s="55"/>
    </row>
    <row r="23" spans="1:9" ht="144.75" customHeight="1">
      <c r="A23" s="87" t="s">
        <v>297</v>
      </c>
      <c r="B23" s="423" t="s">
        <v>298</v>
      </c>
      <c r="C23" s="423"/>
      <c r="D23" s="423"/>
      <c r="E23" s="423"/>
      <c r="F23" s="423"/>
      <c r="G23" s="423"/>
      <c r="H23" s="423"/>
      <c r="I23" s="423"/>
    </row>
  </sheetData>
  <sheetProtection/>
  <mergeCells count="17">
    <mergeCell ref="B23:I23"/>
    <mergeCell ref="A1:C1"/>
    <mergeCell ref="B17:B21"/>
    <mergeCell ref="A2:I2"/>
    <mergeCell ref="A3:C3"/>
    <mergeCell ref="D3:H3"/>
    <mergeCell ref="C9:C10"/>
    <mergeCell ref="C11:C12"/>
    <mergeCell ref="C13:C16"/>
    <mergeCell ref="I3:I4"/>
    <mergeCell ref="A5:A10"/>
    <mergeCell ref="A11:A16"/>
    <mergeCell ref="A17:A21"/>
    <mergeCell ref="C5:C8"/>
    <mergeCell ref="C17:C20"/>
    <mergeCell ref="B5:B10"/>
    <mergeCell ref="B11:B16"/>
  </mergeCells>
  <printOptions horizontalCentered="1"/>
  <pageMargins left="0" right="0" top="0.35433070866141736" bottom="0.35433070866141736" header="0.1968503937007874" footer="0.1968503937007874"/>
  <pageSetup horizontalDpi="600" verticalDpi="600" orientation="landscape" paperSize="9" r:id="rId1"/>
  <headerFooter alignWithMargins="0">
    <oddFooter>&amp;C&amp;10 14</oddFooter>
  </headerFooter>
</worksheet>
</file>

<file path=xl/worksheets/sheet4.xml><?xml version="1.0" encoding="utf-8"?>
<worksheet xmlns="http://schemas.openxmlformats.org/spreadsheetml/2006/main" xmlns:r="http://schemas.openxmlformats.org/officeDocument/2006/relationships">
  <dimension ref="A2:T22"/>
  <sheetViews>
    <sheetView zoomScalePageLayoutView="0" workbookViewId="0" topLeftCell="A1">
      <selection activeCell="B16" sqref="B16"/>
    </sheetView>
  </sheetViews>
  <sheetFormatPr defaultColWidth="9.00390625" defaultRowHeight="14.25"/>
  <cols>
    <col min="1" max="1" width="10.25390625" style="2" customWidth="1"/>
    <col min="2" max="2" width="5.75390625" style="2" customWidth="1"/>
    <col min="3" max="3" width="6.25390625" style="2" bestFit="1" customWidth="1"/>
    <col min="4" max="4" width="4.50390625" style="2" bestFit="1" customWidth="1"/>
    <col min="5" max="5" width="6.25390625" style="4" bestFit="1" customWidth="1"/>
    <col min="6" max="6" width="4.50390625" style="3" bestFit="1" customWidth="1"/>
    <col min="7" max="7" width="5.875" style="2" bestFit="1" customWidth="1"/>
    <col min="8" max="8" width="4.50390625" style="2" bestFit="1" customWidth="1"/>
    <col min="9" max="9" width="5.875" style="2" bestFit="1" customWidth="1"/>
    <col min="10" max="10" width="4.50390625" style="2" bestFit="1" customWidth="1"/>
    <col min="11" max="11" width="7.50390625" style="2" bestFit="1" customWidth="1"/>
    <col min="12" max="12" width="4.75390625" style="2" customWidth="1"/>
    <col min="13" max="13" width="5.875" style="2" bestFit="1" customWidth="1"/>
    <col min="14" max="14" width="7.875" style="2" bestFit="1" customWidth="1"/>
    <col min="15" max="15" width="5.625" style="2" bestFit="1" customWidth="1"/>
    <col min="16" max="16" width="7.50390625" style="2" bestFit="1" customWidth="1"/>
    <col min="17" max="17" width="4.50390625" style="2" bestFit="1" customWidth="1"/>
    <col min="18" max="18" width="5.875" style="2" bestFit="1" customWidth="1"/>
    <col min="19" max="19" width="4.50390625" style="2" bestFit="1" customWidth="1"/>
    <col min="20" max="20" width="7.50390625" style="2" bestFit="1" customWidth="1"/>
    <col min="21" max="16384" width="9.00390625" style="2" customWidth="1"/>
  </cols>
  <sheetData>
    <row r="1" ht="11.25" customHeight="1"/>
    <row r="2" spans="1:20" ht="27.75" customHeight="1" thickBot="1">
      <c r="A2" s="435" t="s">
        <v>245</v>
      </c>
      <c r="B2" s="435"/>
      <c r="C2" s="435"/>
      <c r="D2" s="435"/>
      <c r="E2" s="435"/>
      <c r="F2" s="435"/>
      <c r="G2" s="435"/>
      <c r="H2" s="435"/>
      <c r="I2" s="435"/>
      <c r="J2" s="435"/>
      <c r="K2" s="435"/>
      <c r="L2" s="435"/>
      <c r="M2" s="435"/>
      <c r="N2" s="435"/>
      <c r="O2" s="435"/>
      <c r="P2" s="435"/>
      <c r="Q2" s="435"/>
      <c r="R2" s="435"/>
      <c r="S2" s="435"/>
      <c r="T2" s="435"/>
    </row>
    <row r="3" spans="1:20" ht="14.25">
      <c r="A3" s="436" t="s">
        <v>209</v>
      </c>
      <c r="B3" s="439" t="s">
        <v>15</v>
      </c>
      <c r="C3" s="442" t="s">
        <v>210</v>
      </c>
      <c r="D3" s="445" t="s">
        <v>211</v>
      </c>
      <c r="E3" s="446"/>
      <c r="F3" s="446" t="s">
        <v>212</v>
      </c>
      <c r="G3" s="446"/>
      <c r="H3" s="446"/>
      <c r="I3" s="446"/>
      <c r="J3" s="446" t="s">
        <v>213</v>
      </c>
      <c r="K3" s="452"/>
      <c r="L3" s="449" t="s">
        <v>214</v>
      </c>
      <c r="M3" s="446"/>
      <c r="N3" s="446" t="s">
        <v>215</v>
      </c>
      <c r="O3" s="446"/>
      <c r="P3" s="452"/>
      <c r="Q3" s="449" t="s">
        <v>216</v>
      </c>
      <c r="R3" s="446"/>
      <c r="S3" s="446" t="s">
        <v>217</v>
      </c>
      <c r="T3" s="442"/>
    </row>
    <row r="4" spans="1:20" ht="14.25">
      <c r="A4" s="437"/>
      <c r="B4" s="440"/>
      <c r="C4" s="443"/>
      <c r="D4" s="447"/>
      <c r="E4" s="448"/>
      <c r="F4" s="448" t="s">
        <v>218</v>
      </c>
      <c r="G4" s="448"/>
      <c r="H4" s="448" t="s">
        <v>219</v>
      </c>
      <c r="I4" s="448"/>
      <c r="J4" s="448"/>
      <c r="K4" s="453"/>
      <c r="L4" s="450"/>
      <c r="M4" s="448"/>
      <c r="N4" s="448"/>
      <c r="O4" s="448"/>
      <c r="P4" s="453"/>
      <c r="Q4" s="450"/>
      <c r="R4" s="448"/>
      <c r="S4" s="448"/>
      <c r="T4" s="443"/>
    </row>
    <row r="5" spans="1:20" ht="15" thickBot="1">
      <c r="A5" s="438"/>
      <c r="B5" s="441"/>
      <c r="C5" s="444"/>
      <c r="D5" s="23" t="s">
        <v>15</v>
      </c>
      <c r="E5" s="24" t="s">
        <v>220</v>
      </c>
      <c r="F5" s="24" t="s">
        <v>15</v>
      </c>
      <c r="G5" s="24" t="s">
        <v>220</v>
      </c>
      <c r="H5" s="24" t="s">
        <v>15</v>
      </c>
      <c r="I5" s="24" t="s">
        <v>220</v>
      </c>
      <c r="J5" s="24" t="s">
        <v>15</v>
      </c>
      <c r="K5" s="25" t="s">
        <v>220</v>
      </c>
      <c r="L5" s="26" t="s">
        <v>221</v>
      </c>
      <c r="M5" s="24" t="s">
        <v>220</v>
      </c>
      <c r="N5" s="24" t="s">
        <v>221</v>
      </c>
      <c r="O5" s="24" t="s">
        <v>15</v>
      </c>
      <c r="P5" s="25" t="s">
        <v>220</v>
      </c>
      <c r="Q5" s="26" t="s">
        <v>15</v>
      </c>
      <c r="R5" s="24" t="s">
        <v>220</v>
      </c>
      <c r="S5" s="24" t="s">
        <v>15</v>
      </c>
      <c r="T5" s="22" t="s">
        <v>220</v>
      </c>
    </row>
    <row r="6" spans="1:20" ht="34.5" customHeight="1" thickBot="1">
      <c r="A6" s="46" t="s">
        <v>238</v>
      </c>
      <c r="B6" s="29">
        <v>46.5</v>
      </c>
      <c r="C6" s="146">
        <f>B6/B16</f>
        <v>0.246684350132626</v>
      </c>
      <c r="D6" s="29">
        <v>46.5</v>
      </c>
      <c r="E6" s="30">
        <f>D6/B16</f>
        <v>0.246684350132626</v>
      </c>
      <c r="F6" s="27"/>
      <c r="G6" s="30"/>
      <c r="H6" s="27"/>
      <c r="I6" s="30"/>
      <c r="J6" s="27"/>
      <c r="K6" s="31"/>
      <c r="L6" s="32">
        <v>560</v>
      </c>
      <c r="M6" s="139">
        <f>L6/L16</f>
        <v>0.2788844621513944</v>
      </c>
      <c r="N6" s="27" t="s">
        <v>529</v>
      </c>
      <c r="O6" s="142">
        <f>2+1.5+1+0.5*90/16</f>
        <v>7.3125</v>
      </c>
      <c r="P6" s="31">
        <f>O6/B16</f>
        <v>0.03879310344827586</v>
      </c>
      <c r="Q6" s="32">
        <v>46.5</v>
      </c>
      <c r="R6" s="30">
        <f>Q6/B16</f>
        <v>0.246684350132626</v>
      </c>
      <c r="S6" s="27"/>
      <c r="T6" s="28"/>
    </row>
    <row r="7" spans="1:20" ht="34.5" customHeight="1" thickBot="1">
      <c r="A7" s="47" t="s">
        <v>239</v>
      </c>
      <c r="B7" s="16">
        <v>20</v>
      </c>
      <c r="C7" s="20">
        <f>B7/B16</f>
        <v>0.10610079575596817</v>
      </c>
      <c r="D7" s="16">
        <v>20</v>
      </c>
      <c r="E7" s="17">
        <f>D7/B16</f>
        <v>0.10610079575596817</v>
      </c>
      <c r="F7" s="15"/>
      <c r="G7" s="17"/>
      <c r="H7" s="15"/>
      <c r="I7" s="17"/>
      <c r="J7" s="15"/>
      <c r="K7" s="19"/>
      <c r="L7" s="21">
        <v>352</v>
      </c>
      <c r="M7" s="139">
        <f>L7/L16</f>
        <v>0.1752988047808765</v>
      </c>
      <c r="N7" s="15"/>
      <c r="O7" s="18"/>
      <c r="P7" s="19"/>
      <c r="Q7" s="21"/>
      <c r="R7" s="17"/>
      <c r="S7" s="18">
        <v>20</v>
      </c>
      <c r="T7" s="20">
        <f>S7/B16</f>
        <v>0.10610079575596817</v>
      </c>
    </row>
    <row r="8" spans="1:20" ht="34.5" customHeight="1" thickBot="1">
      <c r="A8" s="174" t="s">
        <v>421</v>
      </c>
      <c r="B8" s="16">
        <v>22.5</v>
      </c>
      <c r="C8" s="20">
        <f>B8/B16</f>
        <v>0.11936339522546419</v>
      </c>
      <c r="D8" s="16"/>
      <c r="E8" s="17"/>
      <c r="F8" s="15">
        <v>22.5</v>
      </c>
      <c r="G8" s="17">
        <f>F8/B16</f>
        <v>0.11936339522546419</v>
      </c>
      <c r="H8" s="15"/>
      <c r="I8" s="17"/>
      <c r="J8" s="15"/>
      <c r="K8" s="19"/>
      <c r="L8" s="21">
        <v>286</v>
      </c>
      <c r="M8" s="139">
        <f>L8/L16</f>
        <v>0.14243027888446216</v>
      </c>
      <c r="N8" s="15" t="s">
        <v>603</v>
      </c>
      <c r="O8" s="141">
        <f>3+26/16</f>
        <v>4.625</v>
      </c>
      <c r="P8" s="19">
        <f>O8/B16</f>
        <v>0.02453580901856764</v>
      </c>
      <c r="Q8" s="21">
        <v>18</v>
      </c>
      <c r="R8" s="17">
        <f>Q8/B16</f>
        <v>0.09549071618037135</v>
      </c>
      <c r="S8" s="15">
        <v>4.5</v>
      </c>
      <c r="T8" s="20">
        <f>S8/B16</f>
        <v>0.023872679045092837</v>
      </c>
    </row>
    <row r="9" spans="1:20" ht="34.5" customHeight="1" thickBot="1">
      <c r="A9" s="174" t="s">
        <v>422</v>
      </c>
      <c r="B9" s="16">
        <v>15</v>
      </c>
      <c r="C9" s="20">
        <f>B9/B16</f>
        <v>0.07957559681697612</v>
      </c>
      <c r="D9" s="16"/>
      <c r="E9" s="17"/>
      <c r="F9" s="15">
        <v>15</v>
      </c>
      <c r="G9" s="17">
        <f>F9/B16</f>
        <v>0.07957559681697612</v>
      </c>
      <c r="H9" s="15"/>
      <c r="I9" s="17"/>
      <c r="J9" s="15"/>
      <c r="K9" s="19"/>
      <c r="L9" s="21">
        <v>160</v>
      </c>
      <c r="M9" s="139">
        <f>L9/L16</f>
        <v>0.0796812749003984</v>
      </c>
      <c r="N9" s="15" t="s">
        <v>431</v>
      </c>
      <c r="O9" s="141">
        <v>5</v>
      </c>
      <c r="P9" s="19">
        <f>O9/B16</f>
        <v>0.026525198938992044</v>
      </c>
      <c r="Q9" s="21">
        <v>15</v>
      </c>
      <c r="R9" s="17">
        <f>Q9/B16</f>
        <v>0.07957559681697612</v>
      </c>
      <c r="T9" s="20"/>
    </row>
    <row r="10" spans="1:20" ht="34.5" customHeight="1" thickBot="1">
      <c r="A10" s="136" t="s">
        <v>323</v>
      </c>
      <c r="B10" s="16">
        <v>13</v>
      </c>
      <c r="C10" s="20">
        <f>B10/B16</f>
        <v>0.06896551724137931</v>
      </c>
      <c r="D10" s="16"/>
      <c r="E10" s="17"/>
      <c r="F10" s="15">
        <v>13</v>
      </c>
      <c r="G10" s="17">
        <f>F10/B16</f>
        <v>0.06896551724137931</v>
      </c>
      <c r="H10" s="15"/>
      <c r="I10" s="17"/>
      <c r="J10" s="15"/>
      <c r="K10" s="19"/>
      <c r="L10" s="21">
        <v>172</v>
      </c>
      <c r="M10" s="139">
        <f>L10/L16</f>
        <v>0.08565737051792828</v>
      </c>
      <c r="N10" s="15" t="s">
        <v>443</v>
      </c>
      <c r="O10" s="141">
        <v>2.25</v>
      </c>
      <c r="P10" s="19">
        <f>O10/B16</f>
        <v>0.011936339522546418</v>
      </c>
      <c r="Q10" s="21">
        <v>9</v>
      </c>
      <c r="R10" s="17">
        <f>Q10/B16</f>
        <v>0.04774535809018567</v>
      </c>
      <c r="S10" s="15">
        <v>4</v>
      </c>
      <c r="T10" s="20">
        <f>S10/B16</f>
        <v>0.021220159151193633</v>
      </c>
    </row>
    <row r="11" spans="1:20" ht="34.5" customHeight="1" thickBot="1">
      <c r="A11" s="168" t="s">
        <v>427</v>
      </c>
      <c r="B11" s="16">
        <v>20.5</v>
      </c>
      <c r="C11" s="20">
        <f>B11/B16</f>
        <v>0.10875331564986737</v>
      </c>
      <c r="D11" s="16"/>
      <c r="E11" s="17"/>
      <c r="F11" s="15"/>
      <c r="G11" s="17"/>
      <c r="H11" s="15">
        <v>20.5</v>
      </c>
      <c r="I11" s="17">
        <f>H11/B16</f>
        <v>0.10875331564986737</v>
      </c>
      <c r="J11" s="15"/>
      <c r="K11" s="19"/>
      <c r="L11" s="21">
        <v>232</v>
      </c>
      <c r="M11" s="139">
        <f>L11/L16</f>
        <v>0.11553784860557768</v>
      </c>
      <c r="N11" s="15" t="s">
        <v>604</v>
      </c>
      <c r="O11" s="15">
        <v>6</v>
      </c>
      <c r="P11" s="19">
        <f>O11/B16</f>
        <v>0.03183023872679045</v>
      </c>
      <c r="Q11" s="21">
        <v>18.5</v>
      </c>
      <c r="R11" s="17">
        <f>Q11/B16</f>
        <v>0.09814323607427056</v>
      </c>
      <c r="S11" s="15">
        <v>2</v>
      </c>
      <c r="T11" s="20">
        <f>S11/B16</f>
        <v>0.010610079575596816</v>
      </c>
    </row>
    <row r="12" spans="1:20" ht="34.5" customHeight="1" thickBot="1">
      <c r="A12" s="136" t="s">
        <v>324</v>
      </c>
      <c r="B12" s="16">
        <v>18</v>
      </c>
      <c r="C12" s="20">
        <f>B12/B16</f>
        <v>0.09549071618037135</v>
      </c>
      <c r="D12" s="16"/>
      <c r="E12" s="17"/>
      <c r="F12" s="15">
        <v>7</v>
      </c>
      <c r="G12" s="17">
        <f>F12/B16</f>
        <v>0.03713527851458886</v>
      </c>
      <c r="H12" s="15">
        <v>11</v>
      </c>
      <c r="I12" s="17">
        <f>H12/B16</f>
        <v>0.058355437665782495</v>
      </c>
      <c r="J12" s="15"/>
      <c r="K12" s="19"/>
      <c r="L12" s="21">
        <v>166</v>
      </c>
      <c r="M12" s="139">
        <f>L12/L16</f>
        <v>0.08266932270916334</v>
      </c>
      <c r="N12" s="15" t="s">
        <v>605</v>
      </c>
      <c r="O12" s="141">
        <f>6+26/16</f>
        <v>7.625</v>
      </c>
      <c r="P12" s="19">
        <f>O12/B16</f>
        <v>0.04045092838196287</v>
      </c>
      <c r="Q12" s="21">
        <v>15</v>
      </c>
      <c r="R12" s="17">
        <f>Q12/B16</f>
        <v>0.07957559681697612</v>
      </c>
      <c r="S12" s="15">
        <v>3</v>
      </c>
      <c r="T12" s="20">
        <f>S12/B16</f>
        <v>0.015915119363395226</v>
      </c>
    </row>
    <row r="13" spans="1:20" ht="34.5" customHeight="1">
      <c r="A13" s="136" t="s">
        <v>223</v>
      </c>
      <c r="B13" s="16">
        <v>5</v>
      </c>
      <c r="C13" s="20">
        <f>B13/B16</f>
        <v>0.026525198938992044</v>
      </c>
      <c r="D13" s="16"/>
      <c r="E13" s="17"/>
      <c r="F13" s="15"/>
      <c r="G13" s="17"/>
      <c r="H13" s="16">
        <v>5</v>
      </c>
      <c r="I13" s="17">
        <f>H13/B16</f>
        <v>0.026525198938992044</v>
      </c>
      <c r="J13" s="15"/>
      <c r="K13" s="19"/>
      <c r="L13" s="21">
        <v>80</v>
      </c>
      <c r="M13" s="139">
        <f>L13/L16</f>
        <v>0.0398406374501992</v>
      </c>
      <c r="N13" s="15"/>
      <c r="O13" s="15"/>
      <c r="P13" s="19"/>
      <c r="Q13" s="21"/>
      <c r="R13" s="17"/>
      <c r="S13" s="16">
        <v>5</v>
      </c>
      <c r="T13" s="20">
        <f>S13/B16</f>
        <v>0.026525198938992044</v>
      </c>
    </row>
    <row r="14" spans="1:20" ht="34.5" customHeight="1">
      <c r="A14" s="136" t="s">
        <v>326</v>
      </c>
      <c r="B14" s="16">
        <v>18</v>
      </c>
      <c r="C14" s="20">
        <f>B14/B16</f>
        <v>0.09549071618037135</v>
      </c>
      <c r="D14" s="16"/>
      <c r="E14" s="17"/>
      <c r="F14" s="15"/>
      <c r="G14" s="17"/>
      <c r="H14" s="16">
        <v>18</v>
      </c>
      <c r="I14" s="17">
        <f>H14/B16</f>
        <v>0.09549071618037135</v>
      </c>
      <c r="J14" s="15"/>
      <c r="K14" s="19"/>
      <c r="L14" s="21"/>
      <c r="M14" s="140"/>
      <c r="N14" s="18" t="s">
        <v>327</v>
      </c>
      <c r="O14" s="18">
        <v>18</v>
      </c>
      <c r="P14" s="19">
        <f>O14/B16</f>
        <v>0.09549071618037135</v>
      </c>
      <c r="Q14" s="21">
        <v>18</v>
      </c>
      <c r="R14" s="17">
        <f>Q14/B16</f>
        <v>0.09549071618037135</v>
      </c>
      <c r="S14" s="15"/>
      <c r="T14" s="20"/>
    </row>
    <row r="15" spans="1:20" ht="34.5" customHeight="1" thickBot="1">
      <c r="A15" s="48" t="s">
        <v>240</v>
      </c>
      <c r="B15" s="35">
        <v>10</v>
      </c>
      <c r="C15" s="20">
        <f>B15/B16</f>
        <v>0.05305039787798409</v>
      </c>
      <c r="D15" s="35"/>
      <c r="E15" s="36"/>
      <c r="F15" s="33"/>
      <c r="G15" s="36"/>
      <c r="H15" s="33"/>
      <c r="I15" s="36"/>
      <c r="J15" s="33">
        <v>10</v>
      </c>
      <c r="K15" s="37">
        <f>J15/B16</f>
        <v>0.05305039787798409</v>
      </c>
      <c r="L15" s="38"/>
      <c r="M15" s="140"/>
      <c r="N15" s="39"/>
      <c r="O15" s="33">
        <v>10</v>
      </c>
      <c r="P15" s="37">
        <f>O15/B16</f>
        <v>0.05305039787798409</v>
      </c>
      <c r="Q15" s="38">
        <v>10</v>
      </c>
      <c r="R15" s="36">
        <f>Q15/B16</f>
        <v>0.05305039787798409</v>
      </c>
      <c r="S15" s="33"/>
      <c r="T15" s="34"/>
    </row>
    <row r="16" spans="1:20" ht="34.5" customHeight="1" thickBot="1">
      <c r="A16" s="49" t="s">
        <v>222</v>
      </c>
      <c r="B16" s="43">
        <f>SUM(B6:B15)</f>
        <v>188.5</v>
      </c>
      <c r="C16" s="42">
        <f>SUM(C6:C15)</f>
        <v>0.9999999999999999</v>
      </c>
      <c r="D16" s="43">
        <f>SUM(D6:D15)</f>
        <v>66.5</v>
      </c>
      <c r="E16" s="138">
        <f>SUM(E6:E15)</f>
        <v>0.35278514588859416</v>
      </c>
      <c r="F16" s="43">
        <f aca="true" t="shared" si="0" ref="F16:K16">SUM(F6:F15)</f>
        <v>57.5</v>
      </c>
      <c r="G16" s="138">
        <f t="shared" si="0"/>
        <v>0.30503978779840846</v>
      </c>
      <c r="H16" s="43">
        <f t="shared" si="0"/>
        <v>54.5</v>
      </c>
      <c r="I16" s="138">
        <f t="shared" si="0"/>
        <v>0.2891246684350133</v>
      </c>
      <c r="J16" s="43">
        <f t="shared" si="0"/>
        <v>10</v>
      </c>
      <c r="K16" s="138">
        <f t="shared" si="0"/>
        <v>0.05305039787798409</v>
      </c>
      <c r="L16" s="40">
        <f>SUM(L6:L15)</f>
        <v>2008</v>
      </c>
      <c r="M16" s="44">
        <f>SUM(M6:M15)</f>
        <v>1.0000000000000002</v>
      </c>
      <c r="N16" s="41" t="s">
        <v>606</v>
      </c>
      <c r="O16" s="143">
        <f aca="true" t="shared" si="1" ref="O16:T16">SUM(O6:O15)</f>
        <v>60.8125</v>
      </c>
      <c r="P16" s="45">
        <f t="shared" si="1"/>
        <v>0.32261273209549074</v>
      </c>
      <c r="Q16" s="40">
        <f t="shared" si="1"/>
        <v>150</v>
      </c>
      <c r="R16" s="44">
        <f t="shared" si="1"/>
        <v>0.7957559681697611</v>
      </c>
      <c r="S16" s="41">
        <f t="shared" si="1"/>
        <v>38.5</v>
      </c>
      <c r="T16" s="42">
        <f t="shared" si="1"/>
        <v>0.20424403183023873</v>
      </c>
    </row>
    <row r="17" spans="11:20" ht="23.25" customHeight="1">
      <c r="K17" s="169"/>
      <c r="P17" s="169"/>
      <c r="T17" s="169"/>
    </row>
    <row r="18" ht="18" customHeight="1"/>
    <row r="19" spans="1:20" ht="19.5" customHeight="1">
      <c r="A19" s="451" t="s">
        <v>242</v>
      </c>
      <c r="B19" s="451"/>
      <c r="C19" s="451"/>
      <c r="D19" s="451"/>
      <c r="E19" s="451"/>
      <c r="F19" s="451"/>
      <c r="G19" s="451"/>
      <c r="H19" s="451"/>
      <c r="I19" s="451"/>
      <c r="J19" s="451"/>
      <c r="K19" s="451"/>
      <c r="L19" s="451"/>
      <c r="M19" s="451"/>
      <c r="N19" s="451"/>
      <c r="O19" s="451"/>
      <c r="P19" s="451"/>
      <c r="Q19" s="451"/>
      <c r="R19" s="451"/>
      <c r="S19" s="451"/>
      <c r="T19" s="451"/>
    </row>
    <row r="20" spans="1:20" ht="19.5" customHeight="1">
      <c r="A20" s="451" t="s">
        <v>243</v>
      </c>
      <c r="B20" s="451"/>
      <c r="C20" s="451"/>
      <c r="D20" s="451"/>
      <c r="E20" s="451"/>
      <c r="F20" s="451"/>
      <c r="G20" s="451"/>
      <c r="H20" s="451"/>
      <c r="I20" s="451"/>
      <c r="J20" s="451"/>
      <c r="K20" s="451"/>
      <c r="L20" s="451"/>
      <c r="M20" s="451"/>
      <c r="N20" s="451"/>
      <c r="O20" s="451"/>
      <c r="P20" s="451"/>
      <c r="Q20" s="451"/>
      <c r="R20" s="451"/>
      <c r="S20" s="451"/>
      <c r="T20" s="451"/>
    </row>
    <row r="21" spans="1:20" ht="19.5" customHeight="1">
      <c r="A21" s="451" t="s">
        <v>241</v>
      </c>
      <c r="B21" s="451"/>
      <c r="C21" s="451"/>
      <c r="D21" s="451"/>
      <c r="E21" s="451"/>
      <c r="F21" s="451"/>
      <c r="G21" s="451"/>
      <c r="H21" s="451"/>
      <c r="I21" s="451"/>
      <c r="J21" s="451"/>
      <c r="K21" s="451"/>
      <c r="L21" s="451"/>
      <c r="M21" s="451"/>
      <c r="N21" s="451"/>
      <c r="O21" s="451"/>
      <c r="P21" s="451"/>
      <c r="Q21" s="451"/>
      <c r="R21" s="451"/>
      <c r="S21" s="451"/>
      <c r="T21" s="451"/>
    </row>
    <row r="22" spans="1:20" ht="19.5" customHeight="1">
      <c r="A22" s="451" t="s">
        <v>244</v>
      </c>
      <c r="B22" s="451"/>
      <c r="C22" s="451"/>
      <c r="D22" s="451"/>
      <c r="E22" s="451"/>
      <c r="F22" s="451"/>
      <c r="G22" s="451"/>
      <c r="H22" s="451"/>
      <c r="I22" s="451"/>
      <c r="J22" s="451"/>
      <c r="K22" s="451"/>
      <c r="L22" s="451"/>
      <c r="M22" s="451"/>
      <c r="N22" s="451"/>
      <c r="O22" s="451"/>
      <c r="P22" s="451"/>
      <c r="Q22" s="451"/>
      <c r="R22" s="451"/>
      <c r="S22" s="451"/>
      <c r="T22" s="451"/>
    </row>
  </sheetData>
  <sheetProtection/>
  <mergeCells count="17">
    <mergeCell ref="A20:T20"/>
    <mergeCell ref="A21:T21"/>
    <mergeCell ref="A22:T22"/>
    <mergeCell ref="J3:K4"/>
    <mergeCell ref="L3:M4"/>
    <mergeCell ref="N3:P4"/>
    <mergeCell ref="A19:T19"/>
    <mergeCell ref="A2:T2"/>
    <mergeCell ref="A3:A5"/>
    <mergeCell ref="B3:B5"/>
    <mergeCell ref="C3:C5"/>
    <mergeCell ref="D3:E4"/>
    <mergeCell ref="Q3:R4"/>
    <mergeCell ref="S3:T4"/>
    <mergeCell ref="F4:G4"/>
    <mergeCell ref="H4:I4"/>
    <mergeCell ref="F3:I3"/>
  </mergeCells>
  <printOptions horizontalCentered="1"/>
  <pageMargins left="0.7480314960629921" right="0.7480314960629921" top="0.3937007874015748" bottom="0.3937007874015748" header="0.5118110236220472" footer="0.5118110236220472"/>
  <pageSetup horizontalDpi="600" verticalDpi="600" orientation="landscape" paperSize="9" r:id="rId1"/>
  <headerFooter alignWithMargins="0">
    <oddFooter>&amp;C第6页</oddFooter>
  </headerFooter>
</worksheet>
</file>

<file path=xl/worksheets/sheet5.xml><?xml version="1.0" encoding="utf-8"?>
<worksheet xmlns="http://schemas.openxmlformats.org/spreadsheetml/2006/main" xmlns:r="http://schemas.openxmlformats.org/officeDocument/2006/relationships">
  <dimension ref="A1:J83"/>
  <sheetViews>
    <sheetView zoomScalePageLayoutView="0" workbookViewId="0" topLeftCell="A37">
      <selection activeCell="F12" sqref="F12"/>
    </sheetView>
  </sheetViews>
  <sheetFormatPr defaultColWidth="9.00390625" defaultRowHeight="14.25"/>
  <cols>
    <col min="1" max="1" width="4.375" style="12" customWidth="1"/>
    <col min="2" max="2" width="10.00390625" style="13" customWidth="1"/>
    <col min="3" max="3" width="25.125" style="13" customWidth="1"/>
    <col min="4" max="4" width="4.625" style="14" customWidth="1"/>
    <col min="5" max="5" width="6.25390625" style="14" customWidth="1"/>
    <col min="6" max="9" width="4.625" style="14" customWidth="1"/>
    <col min="10" max="10" width="15.50390625" style="13" customWidth="1"/>
  </cols>
  <sheetData>
    <row r="1" spans="1:10" ht="29.25" customHeight="1">
      <c r="A1" s="458" t="s">
        <v>205</v>
      </c>
      <c r="B1" s="458"/>
      <c r="C1" s="458"/>
      <c r="D1" s="458"/>
      <c r="E1" s="458"/>
      <c r="F1" s="458"/>
      <c r="G1" s="458"/>
      <c r="H1" s="458"/>
      <c r="I1" s="458"/>
      <c r="J1" s="458"/>
    </row>
    <row r="2" spans="1:10" ht="33" customHeight="1">
      <c r="A2" s="5" t="s">
        <v>181</v>
      </c>
      <c r="B2" s="6" t="s">
        <v>16</v>
      </c>
      <c r="C2" s="6" t="s">
        <v>182</v>
      </c>
      <c r="D2" s="6" t="s">
        <v>15</v>
      </c>
      <c r="E2" s="6" t="s">
        <v>2</v>
      </c>
      <c r="F2" s="7" t="s">
        <v>183</v>
      </c>
      <c r="G2" s="7" t="s">
        <v>184</v>
      </c>
      <c r="H2" s="7" t="s">
        <v>185</v>
      </c>
      <c r="I2" s="7" t="s">
        <v>186</v>
      </c>
      <c r="J2" s="6" t="s">
        <v>187</v>
      </c>
    </row>
    <row r="3" spans="1:10" ht="19.5" customHeight="1">
      <c r="A3" s="454" t="s">
        <v>188</v>
      </c>
      <c r="B3" s="8" t="s">
        <v>17</v>
      </c>
      <c r="C3" s="8" t="s">
        <v>18</v>
      </c>
      <c r="D3" s="9">
        <v>2</v>
      </c>
      <c r="E3" s="9">
        <v>32</v>
      </c>
      <c r="F3" s="9">
        <v>32</v>
      </c>
      <c r="G3" s="10" t="s">
        <v>19</v>
      </c>
      <c r="H3" s="10" t="s">
        <v>19</v>
      </c>
      <c r="I3" s="10" t="s">
        <v>19</v>
      </c>
      <c r="J3" s="8" t="s">
        <v>189</v>
      </c>
    </row>
    <row r="4" spans="1:10" ht="19.5" customHeight="1">
      <c r="A4" s="455"/>
      <c r="B4" s="8" t="s">
        <v>20</v>
      </c>
      <c r="C4" s="8" t="s">
        <v>21</v>
      </c>
      <c r="D4" s="9">
        <v>2</v>
      </c>
      <c r="E4" s="9">
        <v>32</v>
      </c>
      <c r="F4" s="9">
        <v>32</v>
      </c>
      <c r="G4" s="10" t="s">
        <v>19</v>
      </c>
      <c r="H4" s="10" t="s">
        <v>19</v>
      </c>
      <c r="I4" s="10" t="s">
        <v>19</v>
      </c>
      <c r="J4" s="8" t="s">
        <v>189</v>
      </c>
    </row>
    <row r="5" spans="1:10" ht="19.5" customHeight="1">
      <c r="A5" s="455"/>
      <c r="B5" s="8" t="s">
        <v>22</v>
      </c>
      <c r="C5" s="8" t="s">
        <v>23</v>
      </c>
      <c r="D5" s="9">
        <v>2</v>
      </c>
      <c r="E5" s="9">
        <v>32</v>
      </c>
      <c r="F5" s="9">
        <v>32</v>
      </c>
      <c r="G5" s="10" t="s">
        <v>19</v>
      </c>
      <c r="H5" s="10" t="s">
        <v>19</v>
      </c>
      <c r="I5" s="10" t="s">
        <v>19</v>
      </c>
      <c r="J5" s="8" t="s">
        <v>189</v>
      </c>
    </row>
    <row r="6" spans="1:10" ht="19.5" customHeight="1">
      <c r="A6" s="455"/>
      <c r="B6" s="8" t="s">
        <v>24</v>
      </c>
      <c r="C6" s="8" t="s">
        <v>25</v>
      </c>
      <c r="D6" s="9">
        <v>2</v>
      </c>
      <c r="E6" s="9">
        <v>32</v>
      </c>
      <c r="F6" s="9">
        <v>32</v>
      </c>
      <c r="G6" s="10" t="s">
        <v>19</v>
      </c>
      <c r="H6" s="10" t="s">
        <v>19</v>
      </c>
      <c r="I6" s="10" t="s">
        <v>19</v>
      </c>
      <c r="J6" s="8" t="s">
        <v>189</v>
      </c>
    </row>
    <row r="7" spans="1:10" ht="19.5" customHeight="1">
      <c r="A7" s="455"/>
      <c r="B7" s="8" t="s">
        <v>26</v>
      </c>
      <c r="C7" s="8" t="s">
        <v>27</v>
      </c>
      <c r="D7" s="9">
        <v>2</v>
      </c>
      <c r="E7" s="9">
        <v>32</v>
      </c>
      <c r="F7" s="9">
        <v>32</v>
      </c>
      <c r="G7" s="10" t="s">
        <v>19</v>
      </c>
      <c r="H7" s="10" t="s">
        <v>19</v>
      </c>
      <c r="I7" s="10" t="s">
        <v>19</v>
      </c>
      <c r="J7" s="8" t="s">
        <v>189</v>
      </c>
    </row>
    <row r="8" spans="1:10" ht="19.5" customHeight="1">
      <c r="A8" s="455"/>
      <c r="B8" s="8" t="s">
        <v>28</v>
      </c>
      <c r="C8" s="8" t="s">
        <v>29</v>
      </c>
      <c r="D8" s="9">
        <v>2</v>
      </c>
      <c r="E8" s="9">
        <v>32</v>
      </c>
      <c r="F8" s="9">
        <v>32</v>
      </c>
      <c r="G8" s="10" t="s">
        <v>19</v>
      </c>
      <c r="H8" s="10" t="s">
        <v>19</v>
      </c>
      <c r="I8" s="10" t="s">
        <v>19</v>
      </c>
      <c r="J8" s="8" t="s">
        <v>189</v>
      </c>
    </row>
    <row r="9" spans="1:10" ht="19.5" customHeight="1">
      <c r="A9" s="455"/>
      <c r="B9" s="8" t="s">
        <v>30</v>
      </c>
      <c r="C9" s="8" t="s">
        <v>31</v>
      </c>
      <c r="D9" s="9">
        <v>2</v>
      </c>
      <c r="E9" s="9">
        <v>32</v>
      </c>
      <c r="F9" s="9">
        <v>32</v>
      </c>
      <c r="G9" s="10" t="s">
        <v>19</v>
      </c>
      <c r="H9" s="10" t="s">
        <v>19</v>
      </c>
      <c r="I9" s="10" t="s">
        <v>19</v>
      </c>
      <c r="J9" s="8" t="s">
        <v>32</v>
      </c>
    </row>
    <row r="10" spans="1:10" ht="19.5" customHeight="1">
      <c r="A10" s="455"/>
      <c r="B10" s="8" t="s">
        <v>33</v>
      </c>
      <c r="C10" s="8" t="s">
        <v>34</v>
      </c>
      <c r="D10" s="9">
        <v>2</v>
      </c>
      <c r="E10" s="9">
        <v>32</v>
      </c>
      <c r="F10" s="9">
        <v>32</v>
      </c>
      <c r="G10" s="10" t="s">
        <v>19</v>
      </c>
      <c r="H10" s="10" t="s">
        <v>19</v>
      </c>
      <c r="I10" s="10" t="s">
        <v>19</v>
      </c>
      <c r="J10" s="8" t="s">
        <v>32</v>
      </c>
    </row>
    <row r="11" spans="1:10" ht="19.5" customHeight="1">
      <c r="A11" s="455"/>
      <c r="B11" s="8" t="s">
        <v>35</v>
      </c>
      <c r="C11" s="8" t="s">
        <v>36</v>
      </c>
      <c r="D11" s="9">
        <v>2</v>
      </c>
      <c r="E11" s="9">
        <v>32</v>
      </c>
      <c r="F11" s="9">
        <v>32</v>
      </c>
      <c r="G11" s="10" t="s">
        <v>19</v>
      </c>
      <c r="H11" s="10" t="s">
        <v>19</v>
      </c>
      <c r="I11" s="10" t="s">
        <v>19</v>
      </c>
      <c r="J11" s="8" t="s">
        <v>32</v>
      </c>
    </row>
    <row r="12" spans="1:10" ht="19.5" customHeight="1">
      <c r="A12" s="455"/>
      <c r="B12" s="8" t="s">
        <v>37</v>
      </c>
      <c r="C12" s="8" t="s">
        <v>38</v>
      </c>
      <c r="D12" s="9">
        <v>2</v>
      </c>
      <c r="E12" s="9">
        <v>32</v>
      </c>
      <c r="F12" s="9">
        <v>32</v>
      </c>
      <c r="G12" s="10" t="s">
        <v>19</v>
      </c>
      <c r="H12" s="10" t="s">
        <v>19</v>
      </c>
      <c r="I12" s="10" t="s">
        <v>19</v>
      </c>
      <c r="J12" s="8" t="s">
        <v>32</v>
      </c>
    </row>
    <row r="13" spans="1:10" ht="19.5" customHeight="1">
      <c r="A13" s="455"/>
      <c r="B13" s="8" t="s">
        <v>39</v>
      </c>
      <c r="C13" s="8" t="s">
        <v>40</v>
      </c>
      <c r="D13" s="9">
        <v>2</v>
      </c>
      <c r="E13" s="9">
        <v>32</v>
      </c>
      <c r="F13" s="9">
        <v>32</v>
      </c>
      <c r="G13" s="10" t="s">
        <v>19</v>
      </c>
      <c r="H13" s="10" t="s">
        <v>19</v>
      </c>
      <c r="I13" s="10" t="s">
        <v>19</v>
      </c>
      <c r="J13" s="8" t="s">
        <v>32</v>
      </c>
    </row>
    <row r="14" spans="1:10" ht="19.5" customHeight="1">
      <c r="A14" s="455"/>
      <c r="B14" s="8" t="s">
        <v>41</v>
      </c>
      <c r="C14" s="8" t="s">
        <v>42</v>
      </c>
      <c r="D14" s="9">
        <v>2</v>
      </c>
      <c r="E14" s="9">
        <v>32</v>
      </c>
      <c r="F14" s="9">
        <v>32</v>
      </c>
      <c r="G14" s="10" t="s">
        <v>19</v>
      </c>
      <c r="H14" s="10" t="s">
        <v>19</v>
      </c>
      <c r="I14" s="10" t="s">
        <v>19</v>
      </c>
      <c r="J14" s="8" t="s">
        <v>43</v>
      </c>
    </row>
    <row r="15" spans="1:10" ht="19.5" customHeight="1">
      <c r="A15" s="455"/>
      <c r="B15" s="8" t="s">
        <v>44</v>
      </c>
      <c r="C15" s="8" t="s">
        <v>45</v>
      </c>
      <c r="D15" s="9">
        <v>2</v>
      </c>
      <c r="E15" s="9">
        <v>32</v>
      </c>
      <c r="F15" s="9">
        <v>32</v>
      </c>
      <c r="G15" s="10" t="s">
        <v>19</v>
      </c>
      <c r="H15" s="10" t="s">
        <v>19</v>
      </c>
      <c r="I15" s="10" t="s">
        <v>19</v>
      </c>
      <c r="J15" s="8" t="s">
        <v>46</v>
      </c>
    </row>
    <row r="16" spans="1:10" ht="19.5" customHeight="1">
      <c r="A16" s="455"/>
      <c r="B16" s="8" t="s">
        <v>47</v>
      </c>
      <c r="C16" s="8" t="s">
        <v>48</v>
      </c>
      <c r="D16" s="9">
        <v>2</v>
      </c>
      <c r="E16" s="9">
        <v>32</v>
      </c>
      <c r="F16" s="9">
        <v>32</v>
      </c>
      <c r="G16" s="10" t="s">
        <v>19</v>
      </c>
      <c r="H16" s="10" t="s">
        <v>19</v>
      </c>
      <c r="I16" s="10" t="s">
        <v>19</v>
      </c>
      <c r="J16" s="8" t="s">
        <v>46</v>
      </c>
    </row>
    <row r="17" spans="1:10" ht="19.5" customHeight="1">
      <c r="A17" s="455"/>
      <c r="B17" s="8" t="s">
        <v>49</v>
      </c>
      <c r="C17" s="8" t="s">
        <v>50</v>
      </c>
      <c r="D17" s="9">
        <v>2</v>
      </c>
      <c r="E17" s="9">
        <v>32</v>
      </c>
      <c r="F17" s="9">
        <v>32</v>
      </c>
      <c r="G17" s="10" t="s">
        <v>19</v>
      </c>
      <c r="H17" s="10" t="s">
        <v>19</v>
      </c>
      <c r="I17" s="10" t="s">
        <v>19</v>
      </c>
      <c r="J17" s="11" t="s">
        <v>190</v>
      </c>
    </row>
    <row r="18" spans="1:10" ht="19.5" customHeight="1">
      <c r="A18" s="455"/>
      <c r="B18" s="8" t="s">
        <v>51</v>
      </c>
      <c r="C18" s="8" t="s">
        <v>52</v>
      </c>
      <c r="D18" s="9">
        <v>2</v>
      </c>
      <c r="E18" s="9">
        <v>32</v>
      </c>
      <c r="F18" s="9">
        <v>32</v>
      </c>
      <c r="G18" s="10" t="s">
        <v>19</v>
      </c>
      <c r="H18" s="10" t="s">
        <v>19</v>
      </c>
      <c r="I18" s="10" t="s">
        <v>19</v>
      </c>
      <c r="J18" s="11" t="s">
        <v>190</v>
      </c>
    </row>
    <row r="19" spans="1:10" ht="19.5" customHeight="1">
      <c r="A19" s="455"/>
      <c r="B19" s="8" t="s">
        <v>53</v>
      </c>
      <c r="C19" s="8" t="s">
        <v>54</v>
      </c>
      <c r="D19" s="9">
        <v>2</v>
      </c>
      <c r="E19" s="9">
        <v>32</v>
      </c>
      <c r="F19" s="9">
        <v>32</v>
      </c>
      <c r="G19" s="10" t="s">
        <v>19</v>
      </c>
      <c r="H19" s="10" t="s">
        <v>19</v>
      </c>
      <c r="I19" s="10" t="s">
        <v>19</v>
      </c>
      <c r="J19" s="11" t="s">
        <v>190</v>
      </c>
    </row>
    <row r="20" spans="1:10" ht="19.5" customHeight="1">
      <c r="A20" s="455"/>
      <c r="B20" s="8" t="s">
        <v>55</v>
      </c>
      <c r="C20" s="8" t="s">
        <v>56</v>
      </c>
      <c r="D20" s="9">
        <v>2</v>
      </c>
      <c r="E20" s="9">
        <v>32</v>
      </c>
      <c r="F20" s="9">
        <v>32</v>
      </c>
      <c r="G20" s="10" t="s">
        <v>19</v>
      </c>
      <c r="H20" s="10" t="s">
        <v>19</v>
      </c>
      <c r="I20" s="10" t="s">
        <v>19</v>
      </c>
      <c r="J20" s="11" t="s">
        <v>190</v>
      </c>
    </row>
    <row r="21" spans="1:10" ht="19.5" customHeight="1">
      <c r="A21" s="455"/>
      <c r="B21" s="8" t="s">
        <v>57</v>
      </c>
      <c r="C21" s="8" t="s">
        <v>58</v>
      </c>
      <c r="D21" s="9">
        <v>2</v>
      </c>
      <c r="E21" s="9">
        <v>32</v>
      </c>
      <c r="F21" s="9">
        <v>32</v>
      </c>
      <c r="G21" s="10" t="s">
        <v>19</v>
      </c>
      <c r="H21" s="10" t="s">
        <v>19</v>
      </c>
      <c r="I21" s="10" t="s">
        <v>19</v>
      </c>
      <c r="J21" s="8" t="s">
        <v>59</v>
      </c>
    </row>
    <row r="22" spans="1:10" ht="19.5" customHeight="1">
      <c r="A22" s="455"/>
      <c r="B22" s="8" t="s">
        <v>60</v>
      </c>
      <c r="C22" s="8" t="s">
        <v>61</v>
      </c>
      <c r="D22" s="9">
        <v>2</v>
      </c>
      <c r="E22" s="9">
        <v>32</v>
      </c>
      <c r="F22" s="9">
        <v>32</v>
      </c>
      <c r="G22" s="10" t="s">
        <v>19</v>
      </c>
      <c r="H22" s="10" t="s">
        <v>19</v>
      </c>
      <c r="I22" s="10" t="s">
        <v>19</v>
      </c>
      <c r="J22" s="8" t="s">
        <v>59</v>
      </c>
    </row>
    <row r="23" spans="1:10" ht="19.5" customHeight="1">
      <c r="A23" s="455"/>
      <c r="B23" s="8" t="s">
        <v>62</v>
      </c>
      <c r="C23" s="8" t="s">
        <v>63</v>
      </c>
      <c r="D23" s="9">
        <v>2</v>
      </c>
      <c r="E23" s="9">
        <v>32</v>
      </c>
      <c r="F23" s="9">
        <v>32</v>
      </c>
      <c r="G23" s="10" t="s">
        <v>19</v>
      </c>
      <c r="H23" s="10" t="s">
        <v>19</v>
      </c>
      <c r="I23" s="10" t="s">
        <v>19</v>
      </c>
      <c r="J23" s="11" t="s">
        <v>191</v>
      </c>
    </row>
    <row r="24" spans="1:10" ht="19.5" customHeight="1">
      <c r="A24" s="455"/>
      <c r="B24" s="8" t="s">
        <v>64</v>
      </c>
      <c r="C24" s="8" t="s">
        <v>65</v>
      </c>
      <c r="D24" s="9">
        <v>2</v>
      </c>
      <c r="E24" s="9">
        <v>32</v>
      </c>
      <c r="F24" s="9">
        <v>32</v>
      </c>
      <c r="G24" s="10" t="s">
        <v>19</v>
      </c>
      <c r="H24" s="10" t="s">
        <v>19</v>
      </c>
      <c r="I24" s="10" t="s">
        <v>19</v>
      </c>
      <c r="J24" s="8" t="s">
        <v>66</v>
      </c>
    </row>
    <row r="25" spans="1:10" ht="19.5" customHeight="1">
      <c r="A25" s="455"/>
      <c r="B25" s="8" t="s">
        <v>67</v>
      </c>
      <c r="C25" s="8" t="s">
        <v>68</v>
      </c>
      <c r="D25" s="9">
        <v>2</v>
      </c>
      <c r="E25" s="9">
        <v>32</v>
      </c>
      <c r="F25" s="9">
        <v>32</v>
      </c>
      <c r="G25" s="10" t="s">
        <v>19</v>
      </c>
      <c r="H25" s="10" t="s">
        <v>19</v>
      </c>
      <c r="I25" s="10" t="s">
        <v>19</v>
      </c>
      <c r="J25" s="8" t="s">
        <v>66</v>
      </c>
    </row>
    <row r="26" spans="1:10" ht="19.5" customHeight="1">
      <c r="A26" s="455"/>
      <c r="B26" s="8" t="s">
        <v>69</v>
      </c>
      <c r="C26" s="8" t="s">
        <v>70</v>
      </c>
      <c r="D26" s="9">
        <v>2</v>
      </c>
      <c r="E26" s="9">
        <v>32</v>
      </c>
      <c r="F26" s="9">
        <v>32</v>
      </c>
      <c r="G26" s="10" t="s">
        <v>19</v>
      </c>
      <c r="H26" s="10" t="s">
        <v>19</v>
      </c>
      <c r="I26" s="10" t="s">
        <v>19</v>
      </c>
      <c r="J26" s="8" t="s">
        <v>66</v>
      </c>
    </row>
    <row r="27" spans="1:10" ht="19.5" customHeight="1">
      <c r="A27" s="455"/>
      <c r="B27" s="8" t="s">
        <v>71</v>
      </c>
      <c r="C27" s="8" t="s">
        <v>72</v>
      </c>
      <c r="D27" s="9">
        <v>2</v>
      </c>
      <c r="E27" s="9">
        <v>32</v>
      </c>
      <c r="F27" s="9">
        <v>32</v>
      </c>
      <c r="G27" s="10" t="s">
        <v>19</v>
      </c>
      <c r="H27" s="10" t="s">
        <v>19</v>
      </c>
      <c r="I27" s="10" t="s">
        <v>19</v>
      </c>
      <c r="J27" s="11" t="s">
        <v>192</v>
      </c>
    </row>
    <row r="28" spans="1:10" ht="19.5" customHeight="1">
      <c r="A28" s="455"/>
      <c r="B28" s="8" t="s">
        <v>73</v>
      </c>
      <c r="C28" s="8" t="s">
        <v>74</v>
      </c>
      <c r="D28" s="9">
        <v>2</v>
      </c>
      <c r="E28" s="9">
        <v>32</v>
      </c>
      <c r="F28" s="9">
        <v>30</v>
      </c>
      <c r="G28" s="10" t="s">
        <v>19</v>
      </c>
      <c r="H28" s="10" t="s">
        <v>19</v>
      </c>
      <c r="I28" s="10" t="s">
        <v>19</v>
      </c>
      <c r="J28" s="8" t="s">
        <v>75</v>
      </c>
    </row>
    <row r="29" spans="1:10" ht="19.5" customHeight="1">
      <c r="A29" s="455"/>
      <c r="B29" s="8" t="s">
        <v>76</v>
      </c>
      <c r="C29" s="8" t="s">
        <v>77</v>
      </c>
      <c r="D29" s="9">
        <v>2</v>
      </c>
      <c r="E29" s="9">
        <v>32</v>
      </c>
      <c r="F29" s="9">
        <v>32</v>
      </c>
      <c r="G29" s="10" t="s">
        <v>19</v>
      </c>
      <c r="H29" s="10" t="s">
        <v>19</v>
      </c>
      <c r="I29" s="10" t="s">
        <v>19</v>
      </c>
      <c r="J29" s="8" t="s">
        <v>75</v>
      </c>
    </row>
    <row r="30" spans="1:10" ht="19.5" customHeight="1">
      <c r="A30" s="455"/>
      <c r="B30" s="8" t="s">
        <v>78</v>
      </c>
      <c r="C30" s="8" t="s">
        <v>79</v>
      </c>
      <c r="D30" s="9">
        <v>2</v>
      </c>
      <c r="E30" s="9">
        <v>32</v>
      </c>
      <c r="F30" s="9">
        <v>32</v>
      </c>
      <c r="G30" s="10" t="s">
        <v>19</v>
      </c>
      <c r="H30" s="10" t="s">
        <v>19</v>
      </c>
      <c r="I30" s="10" t="s">
        <v>19</v>
      </c>
      <c r="J30" s="8" t="s">
        <v>75</v>
      </c>
    </row>
    <row r="31" spans="1:10" ht="19.5" customHeight="1">
      <c r="A31" s="455"/>
      <c r="B31" s="8" t="s">
        <v>80</v>
      </c>
      <c r="C31" s="8" t="s">
        <v>81</v>
      </c>
      <c r="D31" s="9">
        <v>2</v>
      </c>
      <c r="E31" s="9">
        <v>32</v>
      </c>
      <c r="F31" s="9">
        <v>32</v>
      </c>
      <c r="G31" s="10" t="s">
        <v>19</v>
      </c>
      <c r="H31" s="10" t="s">
        <v>19</v>
      </c>
      <c r="I31" s="10" t="s">
        <v>19</v>
      </c>
      <c r="J31" s="8" t="s">
        <v>75</v>
      </c>
    </row>
    <row r="32" spans="1:10" ht="19.5" customHeight="1">
      <c r="A32" s="455"/>
      <c r="B32" s="8" t="s">
        <v>82</v>
      </c>
      <c r="C32" s="8" t="s">
        <v>83</v>
      </c>
      <c r="D32" s="9">
        <v>2</v>
      </c>
      <c r="E32" s="9">
        <v>32</v>
      </c>
      <c r="F32" s="9">
        <v>32</v>
      </c>
      <c r="G32" s="10" t="s">
        <v>19</v>
      </c>
      <c r="H32" s="10" t="s">
        <v>19</v>
      </c>
      <c r="I32" s="10" t="s">
        <v>19</v>
      </c>
      <c r="J32" s="11" t="s">
        <v>193</v>
      </c>
    </row>
    <row r="33" spans="1:10" ht="19.5" customHeight="1">
      <c r="A33" s="455"/>
      <c r="B33" s="8" t="s">
        <v>84</v>
      </c>
      <c r="C33" s="8" t="s">
        <v>85</v>
      </c>
      <c r="D33" s="9">
        <v>2</v>
      </c>
      <c r="E33" s="9">
        <v>32</v>
      </c>
      <c r="F33" s="9">
        <v>32</v>
      </c>
      <c r="G33" s="10" t="s">
        <v>19</v>
      </c>
      <c r="H33" s="10" t="s">
        <v>19</v>
      </c>
      <c r="I33" s="10" t="s">
        <v>19</v>
      </c>
      <c r="J33" s="8" t="s">
        <v>75</v>
      </c>
    </row>
    <row r="34" spans="1:10" ht="19.5" customHeight="1">
      <c r="A34" s="455"/>
      <c r="B34" s="8" t="s">
        <v>86</v>
      </c>
      <c r="C34" s="8" t="s">
        <v>87</v>
      </c>
      <c r="D34" s="9">
        <v>2</v>
      </c>
      <c r="E34" s="9">
        <v>32</v>
      </c>
      <c r="F34" s="9">
        <v>32</v>
      </c>
      <c r="G34" s="10" t="s">
        <v>19</v>
      </c>
      <c r="H34" s="10" t="s">
        <v>19</v>
      </c>
      <c r="I34" s="10" t="s">
        <v>19</v>
      </c>
      <c r="J34" s="8" t="s">
        <v>88</v>
      </c>
    </row>
    <row r="35" spans="1:10" ht="19.5" customHeight="1">
      <c r="A35" s="455"/>
      <c r="B35" s="8" t="s">
        <v>89</v>
      </c>
      <c r="C35" s="8" t="s">
        <v>90</v>
      </c>
      <c r="D35" s="9">
        <v>2</v>
      </c>
      <c r="E35" s="9">
        <v>32</v>
      </c>
      <c r="F35" s="9">
        <v>32</v>
      </c>
      <c r="G35" s="10" t="s">
        <v>19</v>
      </c>
      <c r="H35" s="10" t="s">
        <v>19</v>
      </c>
      <c r="I35" s="10" t="s">
        <v>19</v>
      </c>
      <c r="J35" s="8" t="s">
        <v>91</v>
      </c>
    </row>
    <row r="36" spans="1:10" ht="19.5" customHeight="1">
      <c r="A36" s="455"/>
      <c r="B36" s="8" t="s">
        <v>92</v>
      </c>
      <c r="C36" s="8" t="s">
        <v>93</v>
      </c>
      <c r="D36" s="9">
        <v>2</v>
      </c>
      <c r="E36" s="9">
        <v>32</v>
      </c>
      <c r="F36" s="9">
        <v>32</v>
      </c>
      <c r="G36" s="10" t="s">
        <v>19</v>
      </c>
      <c r="H36" s="10" t="s">
        <v>19</v>
      </c>
      <c r="I36" s="10" t="s">
        <v>19</v>
      </c>
      <c r="J36" s="8" t="s">
        <v>91</v>
      </c>
    </row>
    <row r="37" spans="1:10" ht="19.5" customHeight="1">
      <c r="A37" s="455"/>
      <c r="B37" s="8" t="s">
        <v>94</v>
      </c>
      <c r="C37" s="8" t="s">
        <v>95</v>
      </c>
      <c r="D37" s="9">
        <v>2</v>
      </c>
      <c r="E37" s="9">
        <v>32</v>
      </c>
      <c r="F37" s="9">
        <v>32</v>
      </c>
      <c r="G37" s="10" t="s">
        <v>19</v>
      </c>
      <c r="H37" s="10" t="s">
        <v>19</v>
      </c>
      <c r="I37" s="10" t="s">
        <v>19</v>
      </c>
      <c r="J37" s="8" t="s">
        <v>91</v>
      </c>
    </row>
    <row r="38" spans="1:10" ht="19.5" customHeight="1">
      <c r="A38" s="455"/>
      <c r="B38" s="8" t="s">
        <v>96</v>
      </c>
      <c r="C38" s="8" t="s">
        <v>97</v>
      </c>
      <c r="D38" s="9">
        <v>2</v>
      </c>
      <c r="E38" s="9">
        <v>32</v>
      </c>
      <c r="F38" s="9">
        <v>32</v>
      </c>
      <c r="G38" s="10" t="s">
        <v>19</v>
      </c>
      <c r="H38" s="10" t="s">
        <v>19</v>
      </c>
      <c r="I38" s="10" t="s">
        <v>19</v>
      </c>
      <c r="J38" s="8" t="s">
        <v>91</v>
      </c>
    </row>
    <row r="39" spans="1:10" ht="19.5" customHeight="1">
      <c r="A39" s="455"/>
      <c r="B39" s="8" t="s">
        <v>98</v>
      </c>
      <c r="C39" s="8" t="s">
        <v>99</v>
      </c>
      <c r="D39" s="9">
        <v>2</v>
      </c>
      <c r="E39" s="9">
        <v>32</v>
      </c>
      <c r="F39" s="9">
        <v>32</v>
      </c>
      <c r="G39" s="10" t="s">
        <v>19</v>
      </c>
      <c r="H39" s="10" t="s">
        <v>19</v>
      </c>
      <c r="I39" s="10" t="s">
        <v>19</v>
      </c>
      <c r="J39" s="8" t="s">
        <v>91</v>
      </c>
    </row>
    <row r="40" spans="1:10" ht="19.5" customHeight="1">
      <c r="A40" s="455"/>
      <c r="B40" s="8" t="s">
        <v>100</v>
      </c>
      <c r="C40" s="8" t="s">
        <v>101</v>
      </c>
      <c r="D40" s="9">
        <v>2</v>
      </c>
      <c r="E40" s="9">
        <v>32</v>
      </c>
      <c r="F40" s="9">
        <v>32</v>
      </c>
      <c r="G40" s="10" t="s">
        <v>19</v>
      </c>
      <c r="H40" s="10" t="s">
        <v>19</v>
      </c>
      <c r="I40" s="10" t="s">
        <v>19</v>
      </c>
      <c r="J40" s="8" t="s">
        <v>91</v>
      </c>
    </row>
    <row r="41" spans="1:10" ht="19.5" customHeight="1">
      <c r="A41" s="455"/>
      <c r="B41" s="8" t="s">
        <v>102</v>
      </c>
      <c r="C41" s="8" t="s">
        <v>103</v>
      </c>
      <c r="D41" s="9">
        <v>2</v>
      </c>
      <c r="E41" s="9">
        <v>32</v>
      </c>
      <c r="F41" s="9">
        <v>32</v>
      </c>
      <c r="G41" s="10" t="s">
        <v>19</v>
      </c>
      <c r="H41" s="10" t="s">
        <v>19</v>
      </c>
      <c r="I41" s="10" t="s">
        <v>19</v>
      </c>
      <c r="J41" s="8" t="s">
        <v>91</v>
      </c>
    </row>
    <row r="42" spans="1:10" ht="19.5" customHeight="1">
      <c r="A42" s="455"/>
      <c r="B42" s="8" t="s">
        <v>104</v>
      </c>
      <c r="C42" s="8" t="s">
        <v>105</v>
      </c>
      <c r="D42" s="9">
        <v>2</v>
      </c>
      <c r="E42" s="9">
        <v>32</v>
      </c>
      <c r="F42" s="9">
        <v>8</v>
      </c>
      <c r="G42" s="10" t="s">
        <v>19</v>
      </c>
      <c r="H42" s="10" t="s">
        <v>19</v>
      </c>
      <c r="I42" s="9">
        <v>24</v>
      </c>
      <c r="J42" s="8" t="s">
        <v>91</v>
      </c>
    </row>
    <row r="43" spans="1:10" ht="19.5" customHeight="1">
      <c r="A43" s="455"/>
      <c r="B43" s="8" t="s">
        <v>106</v>
      </c>
      <c r="C43" s="8" t="s">
        <v>107</v>
      </c>
      <c r="D43" s="9">
        <v>2</v>
      </c>
      <c r="E43" s="9">
        <v>32</v>
      </c>
      <c r="F43" s="9">
        <v>12</v>
      </c>
      <c r="G43" s="9">
        <v>20</v>
      </c>
      <c r="H43" s="10" t="s">
        <v>19</v>
      </c>
      <c r="I43" s="10" t="s">
        <v>19</v>
      </c>
      <c r="J43" s="8" t="s">
        <v>91</v>
      </c>
    </row>
    <row r="44" spans="1:10" ht="19.5" customHeight="1">
      <c r="A44" s="455"/>
      <c r="B44" s="8" t="s">
        <v>108</v>
      </c>
      <c r="C44" s="8" t="s">
        <v>109</v>
      </c>
      <c r="D44" s="9">
        <v>2</v>
      </c>
      <c r="E44" s="9">
        <v>32</v>
      </c>
      <c r="F44" s="9">
        <v>18</v>
      </c>
      <c r="G44" s="9">
        <v>14</v>
      </c>
      <c r="H44" s="9">
        <v>1</v>
      </c>
      <c r="I44" s="9">
        <v>1</v>
      </c>
      <c r="J44" s="8" t="s">
        <v>91</v>
      </c>
    </row>
    <row r="45" spans="1:10" ht="19.5" customHeight="1">
      <c r="A45" s="456"/>
      <c r="B45" s="8" t="s">
        <v>110</v>
      </c>
      <c r="C45" s="8" t="s">
        <v>111</v>
      </c>
      <c r="D45" s="9">
        <v>2</v>
      </c>
      <c r="E45" s="9">
        <v>32</v>
      </c>
      <c r="F45" s="9">
        <v>32</v>
      </c>
      <c r="G45" s="10" t="s">
        <v>19</v>
      </c>
      <c r="H45" s="10" t="s">
        <v>19</v>
      </c>
      <c r="I45" s="10" t="s">
        <v>19</v>
      </c>
      <c r="J45" s="8" t="s">
        <v>91</v>
      </c>
    </row>
    <row r="46" spans="1:10" ht="19.5" customHeight="1">
      <c r="A46" s="457" t="s">
        <v>194</v>
      </c>
      <c r="B46" s="8" t="s">
        <v>112</v>
      </c>
      <c r="C46" s="8" t="s">
        <v>113</v>
      </c>
      <c r="D46" s="9">
        <v>2</v>
      </c>
      <c r="E46" s="9">
        <v>32</v>
      </c>
      <c r="F46" s="9">
        <v>32</v>
      </c>
      <c r="G46" s="10" t="s">
        <v>19</v>
      </c>
      <c r="H46" s="10" t="s">
        <v>19</v>
      </c>
      <c r="I46" s="10" t="s">
        <v>19</v>
      </c>
      <c r="J46" s="8" t="s">
        <v>46</v>
      </c>
    </row>
    <row r="47" spans="1:10" ht="19.5" customHeight="1">
      <c r="A47" s="457"/>
      <c r="B47" s="8" t="s">
        <v>114</v>
      </c>
      <c r="C47" s="8" t="s">
        <v>115</v>
      </c>
      <c r="D47" s="9">
        <v>2</v>
      </c>
      <c r="E47" s="9">
        <v>32</v>
      </c>
      <c r="F47" s="9">
        <v>32</v>
      </c>
      <c r="G47" s="10" t="s">
        <v>19</v>
      </c>
      <c r="H47" s="10" t="s">
        <v>19</v>
      </c>
      <c r="I47" s="10" t="s">
        <v>19</v>
      </c>
      <c r="J47" s="8" t="s">
        <v>46</v>
      </c>
    </row>
    <row r="48" spans="1:10" ht="19.5" customHeight="1">
      <c r="A48" s="457"/>
      <c r="B48" s="8" t="s">
        <v>116</v>
      </c>
      <c r="C48" s="8" t="s">
        <v>117</v>
      </c>
      <c r="D48" s="9">
        <v>2</v>
      </c>
      <c r="E48" s="9">
        <v>32</v>
      </c>
      <c r="F48" s="9">
        <v>32</v>
      </c>
      <c r="G48" s="10" t="s">
        <v>19</v>
      </c>
      <c r="H48" s="10" t="s">
        <v>19</v>
      </c>
      <c r="I48" s="10" t="s">
        <v>19</v>
      </c>
      <c r="J48" s="8" t="s">
        <v>195</v>
      </c>
    </row>
    <row r="49" spans="1:10" ht="19.5" customHeight="1">
      <c r="A49" s="457"/>
      <c r="B49" s="8" t="s">
        <v>118</v>
      </c>
      <c r="C49" s="8" t="s">
        <v>119</v>
      </c>
      <c r="D49" s="9">
        <v>2</v>
      </c>
      <c r="E49" s="9">
        <v>32</v>
      </c>
      <c r="F49" s="9">
        <v>32</v>
      </c>
      <c r="G49" s="10" t="s">
        <v>19</v>
      </c>
      <c r="H49" s="10" t="s">
        <v>19</v>
      </c>
      <c r="I49" s="10" t="s">
        <v>19</v>
      </c>
      <c r="J49" s="8" t="s">
        <v>195</v>
      </c>
    </row>
    <row r="50" spans="1:10" ht="19.5" customHeight="1">
      <c r="A50" s="457"/>
      <c r="B50" s="8" t="s">
        <v>120</v>
      </c>
      <c r="C50" s="8" t="s">
        <v>121</v>
      </c>
      <c r="D50" s="9">
        <v>2</v>
      </c>
      <c r="E50" s="9">
        <v>32</v>
      </c>
      <c r="F50" s="9">
        <v>32</v>
      </c>
      <c r="G50" s="10" t="s">
        <v>19</v>
      </c>
      <c r="H50" s="10" t="s">
        <v>19</v>
      </c>
      <c r="I50" s="10" t="s">
        <v>19</v>
      </c>
      <c r="J50" s="8" t="s">
        <v>66</v>
      </c>
    </row>
    <row r="51" spans="1:10" ht="19.5" customHeight="1">
      <c r="A51" s="457"/>
      <c r="B51" s="8" t="s">
        <v>122</v>
      </c>
      <c r="C51" s="8" t="s">
        <v>123</v>
      </c>
      <c r="D51" s="9">
        <v>2</v>
      </c>
      <c r="E51" s="9">
        <v>32</v>
      </c>
      <c r="F51" s="9">
        <v>32</v>
      </c>
      <c r="G51" s="10" t="s">
        <v>19</v>
      </c>
      <c r="H51" s="10" t="s">
        <v>19</v>
      </c>
      <c r="I51" s="10" t="s">
        <v>19</v>
      </c>
      <c r="J51" s="8" t="s">
        <v>124</v>
      </c>
    </row>
    <row r="52" spans="1:10" ht="19.5" customHeight="1">
      <c r="A52" s="457"/>
      <c r="B52" s="8" t="s">
        <v>125</v>
      </c>
      <c r="C52" s="8" t="s">
        <v>126</v>
      </c>
      <c r="D52" s="9">
        <v>2</v>
      </c>
      <c r="E52" s="9">
        <v>32</v>
      </c>
      <c r="F52" s="9">
        <v>32</v>
      </c>
      <c r="G52" s="10" t="s">
        <v>19</v>
      </c>
      <c r="H52" s="10" t="s">
        <v>19</v>
      </c>
      <c r="I52" s="10" t="s">
        <v>19</v>
      </c>
      <c r="J52" s="8" t="s">
        <v>127</v>
      </c>
    </row>
    <row r="53" spans="1:10" ht="19.5" customHeight="1">
      <c r="A53" s="457"/>
      <c r="B53" s="8" t="s">
        <v>128</v>
      </c>
      <c r="C53" s="8" t="s">
        <v>129</v>
      </c>
      <c r="D53" s="9">
        <v>2</v>
      </c>
      <c r="E53" s="9">
        <v>32</v>
      </c>
      <c r="F53" s="9">
        <v>32</v>
      </c>
      <c r="G53" s="10" t="s">
        <v>19</v>
      </c>
      <c r="H53" s="10" t="s">
        <v>19</v>
      </c>
      <c r="I53" s="10" t="s">
        <v>19</v>
      </c>
      <c r="J53" s="8" t="s">
        <v>127</v>
      </c>
    </row>
    <row r="54" spans="1:10" ht="19.5" customHeight="1">
      <c r="A54" s="454" t="s">
        <v>196</v>
      </c>
      <c r="B54" s="8" t="s">
        <v>130</v>
      </c>
      <c r="C54" s="8" t="s">
        <v>131</v>
      </c>
      <c r="D54" s="9">
        <v>2</v>
      </c>
      <c r="E54" s="9">
        <v>32</v>
      </c>
      <c r="F54" s="9">
        <v>16</v>
      </c>
      <c r="G54" s="9">
        <v>16</v>
      </c>
      <c r="H54" s="10" t="s">
        <v>19</v>
      </c>
      <c r="I54" s="10" t="s">
        <v>19</v>
      </c>
      <c r="J54" s="8" t="s">
        <v>197</v>
      </c>
    </row>
    <row r="55" spans="1:10" ht="19.5" customHeight="1">
      <c r="A55" s="455"/>
      <c r="B55" s="8" t="s">
        <v>132</v>
      </c>
      <c r="C55" s="8" t="s">
        <v>133</v>
      </c>
      <c r="D55" s="9">
        <v>2</v>
      </c>
      <c r="E55" s="9">
        <v>32</v>
      </c>
      <c r="F55" s="9">
        <v>32</v>
      </c>
      <c r="G55" s="10" t="s">
        <v>19</v>
      </c>
      <c r="H55" s="10" t="s">
        <v>19</v>
      </c>
      <c r="I55" s="10" t="s">
        <v>19</v>
      </c>
      <c r="J55" s="8" t="s">
        <v>197</v>
      </c>
    </row>
    <row r="56" spans="1:10" ht="19.5" customHeight="1">
      <c r="A56" s="455"/>
      <c r="B56" s="8" t="s">
        <v>134</v>
      </c>
      <c r="C56" s="8" t="s">
        <v>135</v>
      </c>
      <c r="D56" s="9">
        <v>2</v>
      </c>
      <c r="E56" s="9">
        <v>32</v>
      </c>
      <c r="F56" s="9">
        <v>32</v>
      </c>
      <c r="G56" s="10" t="s">
        <v>19</v>
      </c>
      <c r="H56" s="10" t="s">
        <v>19</v>
      </c>
      <c r="I56" s="10" t="s">
        <v>19</v>
      </c>
      <c r="J56" s="8" t="s">
        <v>197</v>
      </c>
    </row>
    <row r="57" spans="1:10" ht="19.5" customHeight="1">
      <c r="A57" s="455"/>
      <c r="B57" s="8" t="s">
        <v>136</v>
      </c>
      <c r="C57" s="8" t="s">
        <v>137</v>
      </c>
      <c r="D57" s="9">
        <v>1.5</v>
      </c>
      <c r="E57" s="9">
        <v>24</v>
      </c>
      <c r="F57" s="9">
        <v>24</v>
      </c>
      <c r="G57" s="10" t="s">
        <v>19</v>
      </c>
      <c r="H57" s="10" t="s">
        <v>19</v>
      </c>
      <c r="I57" s="10" t="s">
        <v>19</v>
      </c>
      <c r="J57" s="8" t="s">
        <v>197</v>
      </c>
    </row>
    <row r="58" spans="1:10" ht="19.5" customHeight="1">
      <c r="A58" s="455"/>
      <c r="B58" s="8" t="s">
        <v>138</v>
      </c>
      <c r="C58" s="8" t="s">
        <v>139</v>
      </c>
      <c r="D58" s="9">
        <v>2</v>
      </c>
      <c r="E58" s="9">
        <v>32</v>
      </c>
      <c r="F58" s="9">
        <v>32</v>
      </c>
      <c r="G58" s="10" t="s">
        <v>19</v>
      </c>
      <c r="H58" s="10" t="s">
        <v>19</v>
      </c>
      <c r="I58" s="10" t="s">
        <v>19</v>
      </c>
      <c r="J58" s="8" t="s">
        <v>197</v>
      </c>
    </row>
    <row r="59" spans="1:10" ht="19.5" customHeight="1">
      <c r="A59" s="455"/>
      <c r="B59" s="8" t="s">
        <v>140</v>
      </c>
      <c r="C59" s="8" t="s">
        <v>141</v>
      </c>
      <c r="D59" s="9">
        <v>2</v>
      </c>
      <c r="E59" s="9">
        <v>32</v>
      </c>
      <c r="F59" s="9">
        <v>32</v>
      </c>
      <c r="G59" s="10" t="s">
        <v>19</v>
      </c>
      <c r="H59" s="10" t="s">
        <v>19</v>
      </c>
      <c r="I59" s="10" t="s">
        <v>19</v>
      </c>
      <c r="J59" s="8" t="s">
        <v>32</v>
      </c>
    </row>
    <row r="60" spans="1:10" ht="19.5" customHeight="1">
      <c r="A60" s="455"/>
      <c r="B60" s="8" t="s">
        <v>142</v>
      </c>
      <c r="C60" s="8" t="s">
        <v>143</v>
      </c>
      <c r="D60" s="9">
        <v>2</v>
      </c>
      <c r="E60" s="9">
        <v>32</v>
      </c>
      <c r="F60" s="9">
        <v>32</v>
      </c>
      <c r="G60" s="10" t="s">
        <v>19</v>
      </c>
      <c r="H60" s="10" t="s">
        <v>19</v>
      </c>
      <c r="I60" s="10" t="s">
        <v>19</v>
      </c>
      <c r="J60" s="8" t="s">
        <v>32</v>
      </c>
    </row>
    <row r="61" spans="1:10" ht="19.5" customHeight="1">
      <c r="A61" s="455"/>
      <c r="B61" s="8" t="s">
        <v>144</v>
      </c>
      <c r="C61" s="8" t="s">
        <v>145</v>
      </c>
      <c r="D61" s="9">
        <v>2</v>
      </c>
      <c r="E61" s="9">
        <v>32</v>
      </c>
      <c r="F61" s="9">
        <v>32</v>
      </c>
      <c r="G61" s="10" t="s">
        <v>19</v>
      </c>
      <c r="H61" s="10" t="s">
        <v>19</v>
      </c>
      <c r="I61" s="10" t="s">
        <v>19</v>
      </c>
      <c r="J61" s="8" t="s">
        <v>146</v>
      </c>
    </row>
    <row r="62" spans="1:10" ht="19.5" customHeight="1">
      <c r="A62" s="455"/>
      <c r="B62" s="8" t="s">
        <v>147</v>
      </c>
      <c r="C62" s="8" t="s">
        <v>148</v>
      </c>
      <c r="D62" s="9">
        <v>2</v>
      </c>
      <c r="E62" s="9">
        <v>32</v>
      </c>
      <c r="F62" s="9">
        <v>8</v>
      </c>
      <c r="G62" s="10" t="s">
        <v>19</v>
      </c>
      <c r="H62" s="10" t="s">
        <v>19</v>
      </c>
      <c r="I62" s="10" t="s">
        <v>19</v>
      </c>
      <c r="J62" s="8" t="s">
        <v>75</v>
      </c>
    </row>
    <row r="63" spans="1:10" ht="19.5" customHeight="1">
      <c r="A63" s="455"/>
      <c r="B63" s="8" t="s">
        <v>149</v>
      </c>
      <c r="C63" s="8" t="s">
        <v>150</v>
      </c>
      <c r="D63" s="9">
        <v>2</v>
      </c>
      <c r="E63" s="9">
        <v>32</v>
      </c>
      <c r="F63" s="9">
        <v>32</v>
      </c>
      <c r="G63" s="10" t="s">
        <v>19</v>
      </c>
      <c r="H63" s="10" t="s">
        <v>19</v>
      </c>
      <c r="I63" s="10" t="s">
        <v>19</v>
      </c>
      <c r="J63" s="8" t="s">
        <v>198</v>
      </c>
    </row>
    <row r="64" spans="1:10" ht="19.5" customHeight="1">
      <c r="A64" s="455"/>
      <c r="B64" s="8" t="s">
        <v>151</v>
      </c>
      <c r="C64" s="8" t="s">
        <v>152</v>
      </c>
      <c r="D64" s="9">
        <v>2</v>
      </c>
      <c r="E64" s="9">
        <v>32</v>
      </c>
      <c r="F64" s="9">
        <v>32</v>
      </c>
      <c r="G64" s="10" t="s">
        <v>19</v>
      </c>
      <c r="H64" s="10" t="s">
        <v>19</v>
      </c>
      <c r="I64" s="10" t="s">
        <v>19</v>
      </c>
      <c r="J64" s="11" t="s">
        <v>191</v>
      </c>
    </row>
    <row r="65" spans="1:10" ht="19.5" customHeight="1">
      <c r="A65" s="455"/>
      <c r="B65" s="8" t="s">
        <v>153</v>
      </c>
      <c r="C65" s="8" t="s">
        <v>154</v>
      </c>
      <c r="D65" s="9">
        <v>2</v>
      </c>
      <c r="E65" s="9">
        <v>32</v>
      </c>
      <c r="F65" s="9">
        <v>32</v>
      </c>
      <c r="G65" s="10" t="s">
        <v>19</v>
      </c>
      <c r="H65" s="10" t="s">
        <v>19</v>
      </c>
      <c r="I65" s="10" t="s">
        <v>19</v>
      </c>
      <c r="J65" s="8" t="s">
        <v>124</v>
      </c>
    </row>
    <row r="66" spans="1:10" ht="19.5" customHeight="1">
      <c r="A66" s="455"/>
      <c r="B66" s="8" t="s">
        <v>155</v>
      </c>
      <c r="C66" s="8" t="s">
        <v>156</v>
      </c>
      <c r="D66" s="9">
        <v>2</v>
      </c>
      <c r="E66" s="9">
        <v>32</v>
      </c>
      <c r="F66" s="9">
        <v>32</v>
      </c>
      <c r="G66" s="10" t="s">
        <v>19</v>
      </c>
      <c r="H66" s="10" t="s">
        <v>19</v>
      </c>
      <c r="I66" s="10" t="s">
        <v>19</v>
      </c>
      <c r="J66" s="8" t="s">
        <v>43</v>
      </c>
    </row>
    <row r="67" spans="1:10" ht="19.5" customHeight="1">
      <c r="A67" s="455"/>
      <c r="B67" s="8" t="s">
        <v>157</v>
      </c>
      <c r="C67" s="8" t="s">
        <v>158</v>
      </c>
      <c r="D67" s="9">
        <v>2</v>
      </c>
      <c r="E67" s="9">
        <v>32</v>
      </c>
      <c r="F67" s="9">
        <v>32</v>
      </c>
      <c r="G67" s="10" t="s">
        <v>19</v>
      </c>
      <c r="H67" s="10" t="s">
        <v>19</v>
      </c>
      <c r="I67" s="10" t="s">
        <v>19</v>
      </c>
      <c r="J67" s="8" t="s">
        <v>159</v>
      </c>
    </row>
    <row r="68" spans="1:10" ht="19.5" customHeight="1">
      <c r="A68" s="455"/>
      <c r="B68" s="8" t="s">
        <v>160</v>
      </c>
      <c r="C68" s="8" t="s">
        <v>161</v>
      </c>
      <c r="D68" s="9">
        <v>2</v>
      </c>
      <c r="E68" s="9">
        <v>32</v>
      </c>
      <c r="F68" s="9">
        <v>32</v>
      </c>
      <c r="G68" s="10" t="s">
        <v>19</v>
      </c>
      <c r="H68" s="10" t="s">
        <v>19</v>
      </c>
      <c r="I68" s="10" t="s">
        <v>19</v>
      </c>
      <c r="J68" s="8" t="s">
        <v>127</v>
      </c>
    </row>
    <row r="69" spans="1:10" ht="19.5" customHeight="1">
      <c r="A69" s="455"/>
      <c r="B69" s="8" t="s">
        <v>162</v>
      </c>
      <c r="C69" s="8" t="s">
        <v>163</v>
      </c>
      <c r="D69" s="9">
        <v>2</v>
      </c>
      <c r="E69" s="9">
        <v>32</v>
      </c>
      <c r="F69" s="9">
        <v>32</v>
      </c>
      <c r="G69" s="10" t="s">
        <v>19</v>
      </c>
      <c r="H69" s="10" t="s">
        <v>19</v>
      </c>
      <c r="I69" s="10" t="s">
        <v>19</v>
      </c>
      <c r="J69" s="11" t="s">
        <v>192</v>
      </c>
    </row>
    <row r="70" spans="1:10" ht="19.5" customHeight="1">
      <c r="A70" s="455"/>
      <c r="B70" s="8" t="s">
        <v>164</v>
      </c>
      <c r="C70" s="8" t="s">
        <v>165</v>
      </c>
      <c r="D70" s="9">
        <v>2</v>
      </c>
      <c r="E70" s="9">
        <v>32</v>
      </c>
      <c r="F70" s="9">
        <v>16</v>
      </c>
      <c r="G70" s="9">
        <v>16</v>
      </c>
      <c r="H70" s="10" t="s">
        <v>19</v>
      </c>
      <c r="I70" s="10" t="s">
        <v>19</v>
      </c>
      <c r="J70" s="11" t="s">
        <v>192</v>
      </c>
    </row>
    <row r="71" spans="1:10" ht="34.5" customHeight="1">
      <c r="A71" s="455"/>
      <c r="B71" s="8" t="s">
        <v>166</v>
      </c>
      <c r="C71" s="50" t="s">
        <v>225</v>
      </c>
      <c r="D71" s="9">
        <v>2</v>
      </c>
      <c r="E71" s="9">
        <v>32</v>
      </c>
      <c r="F71" s="9">
        <v>32</v>
      </c>
      <c r="G71" s="10" t="s">
        <v>19</v>
      </c>
      <c r="H71" s="10" t="s">
        <v>19</v>
      </c>
      <c r="I71" s="10" t="s">
        <v>19</v>
      </c>
      <c r="J71" s="8" t="s">
        <v>167</v>
      </c>
    </row>
    <row r="72" spans="1:10" ht="34.5" customHeight="1">
      <c r="A72" s="455"/>
      <c r="B72" s="8" t="s">
        <v>168</v>
      </c>
      <c r="C72" s="50" t="s">
        <v>226</v>
      </c>
      <c r="D72" s="9">
        <v>2</v>
      </c>
      <c r="E72" s="9">
        <v>32</v>
      </c>
      <c r="F72" s="9">
        <v>32</v>
      </c>
      <c r="G72" s="10" t="s">
        <v>19</v>
      </c>
      <c r="H72" s="10" t="s">
        <v>19</v>
      </c>
      <c r="I72" s="10" t="s">
        <v>19</v>
      </c>
      <c r="J72" s="8" t="s">
        <v>167</v>
      </c>
    </row>
    <row r="73" spans="1:10" ht="34.5" customHeight="1">
      <c r="A73" s="455"/>
      <c r="B73" s="8" t="s">
        <v>169</v>
      </c>
      <c r="C73" s="50" t="s">
        <v>227</v>
      </c>
      <c r="D73" s="9">
        <v>2</v>
      </c>
      <c r="E73" s="9">
        <v>32</v>
      </c>
      <c r="F73" s="9">
        <v>32</v>
      </c>
      <c r="G73" s="10" t="s">
        <v>19</v>
      </c>
      <c r="H73" s="10" t="s">
        <v>19</v>
      </c>
      <c r="I73" s="10" t="s">
        <v>19</v>
      </c>
      <c r="J73" s="8" t="s">
        <v>167</v>
      </c>
    </row>
    <row r="74" spans="1:10" ht="34.5" customHeight="1">
      <c r="A74" s="455"/>
      <c r="B74" s="8" t="s">
        <v>170</v>
      </c>
      <c r="C74" s="50" t="s">
        <v>228</v>
      </c>
      <c r="D74" s="9">
        <v>2</v>
      </c>
      <c r="E74" s="9">
        <v>32</v>
      </c>
      <c r="F74" s="9">
        <v>32</v>
      </c>
      <c r="G74" s="10" t="s">
        <v>19</v>
      </c>
      <c r="H74" s="10" t="s">
        <v>19</v>
      </c>
      <c r="I74" s="10" t="s">
        <v>19</v>
      </c>
      <c r="J74" s="8" t="s">
        <v>167</v>
      </c>
    </row>
    <row r="75" spans="1:10" ht="34.5" customHeight="1">
      <c r="A75" s="455"/>
      <c r="B75" s="8" t="s">
        <v>171</v>
      </c>
      <c r="C75" s="50" t="s">
        <v>229</v>
      </c>
      <c r="D75" s="9">
        <v>2</v>
      </c>
      <c r="E75" s="9">
        <v>32</v>
      </c>
      <c r="F75" s="9">
        <v>32</v>
      </c>
      <c r="G75" s="10" t="s">
        <v>19</v>
      </c>
      <c r="H75" s="10" t="s">
        <v>19</v>
      </c>
      <c r="I75" s="10" t="s">
        <v>19</v>
      </c>
      <c r="J75" s="8" t="s">
        <v>167</v>
      </c>
    </row>
    <row r="76" spans="1:10" ht="34.5" customHeight="1">
      <c r="A76" s="455"/>
      <c r="B76" s="8" t="s">
        <v>172</v>
      </c>
      <c r="C76" s="50" t="s">
        <v>230</v>
      </c>
      <c r="D76" s="9">
        <v>2</v>
      </c>
      <c r="E76" s="9">
        <v>32</v>
      </c>
      <c r="F76" s="9">
        <v>32</v>
      </c>
      <c r="G76" s="10" t="s">
        <v>19</v>
      </c>
      <c r="H76" s="10" t="s">
        <v>19</v>
      </c>
      <c r="I76" s="10" t="s">
        <v>19</v>
      </c>
      <c r="J76" s="8" t="s">
        <v>167</v>
      </c>
    </row>
    <row r="77" spans="1:10" ht="34.5" customHeight="1">
      <c r="A77" s="455"/>
      <c r="B77" s="8" t="s">
        <v>173</v>
      </c>
      <c r="C77" s="50" t="s">
        <v>231</v>
      </c>
      <c r="D77" s="9">
        <v>2</v>
      </c>
      <c r="E77" s="9">
        <v>32</v>
      </c>
      <c r="F77" s="9">
        <v>32</v>
      </c>
      <c r="G77" s="10" t="s">
        <v>19</v>
      </c>
      <c r="H77" s="10" t="s">
        <v>19</v>
      </c>
      <c r="I77" s="10" t="s">
        <v>19</v>
      </c>
      <c r="J77" s="8" t="s">
        <v>167</v>
      </c>
    </row>
    <row r="78" spans="1:10" ht="34.5" customHeight="1">
      <c r="A78" s="455"/>
      <c r="B78" s="8" t="s">
        <v>174</v>
      </c>
      <c r="C78" s="50" t="s">
        <v>232</v>
      </c>
      <c r="D78" s="9">
        <v>2</v>
      </c>
      <c r="E78" s="9">
        <v>32</v>
      </c>
      <c r="F78" s="9">
        <v>32</v>
      </c>
      <c r="G78" s="10" t="s">
        <v>19</v>
      </c>
      <c r="H78" s="10" t="s">
        <v>19</v>
      </c>
      <c r="I78" s="10" t="s">
        <v>19</v>
      </c>
      <c r="J78" s="8" t="s">
        <v>167</v>
      </c>
    </row>
    <row r="79" spans="1:10" ht="34.5" customHeight="1">
      <c r="A79" s="455"/>
      <c r="B79" s="8" t="s">
        <v>175</v>
      </c>
      <c r="C79" s="50" t="s">
        <v>233</v>
      </c>
      <c r="D79" s="9">
        <v>2</v>
      </c>
      <c r="E79" s="9">
        <v>32</v>
      </c>
      <c r="F79" s="9">
        <v>32</v>
      </c>
      <c r="G79" s="10" t="s">
        <v>19</v>
      </c>
      <c r="H79" s="10" t="s">
        <v>19</v>
      </c>
      <c r="I79" s="10" t="s">
        <v>19</v>
      </c>
      <c r="J79" s="8" t="s">
        <v>167</v>
      </c>
    </row>
    <row r="80" spans="1:10" ht="34.5" customHeight="1">
      <c r="A80" s="455"/>
      <c r="B80" s="8" t="s">
        <v>176</v>
      </c>
      <c r="C80" s="50" t="s">
        <v>234</v>
      </c>
      <c r="D80" s="9">
        <v>2</v>
      </c>
      <c r="E80" s="9">
        <v>32</v>
      </c>
      <c r="F80" s="9">
        <v>32</v>
      </c>
      <c r="G80" s="10" t="s">
        <v>19</v>
      </c>
      <c r="H80" s="10" t="s">
        <v>19</v>
      </c>
      <c r="I80" s="10" t="s">
        <v>19</v>
      </c>
      <c r="J80" s="8" t="s">
        <v>167</v>
      </c>
    </row>
    <row r="81" spans="1:10" ht="34.5" customHeight="1">
      <c r="A81" s="455"/>
      <c r="B81" s="8" t="s">
        <v>177</v>
      </c>
      <c r="C81" s="50" t="s">
        <v>235</v>
      </c>
      <c r="D81" s="9">
        <v>2</v>
      </c>
      <c r="E81" s="9">
        <v>32</v>
      </c>
      <c r="F81" s="9">
        <v>32</v>
      </c>
      <c r="G81" s="10" t="s">
        <v>19</v>
      </c>
      <c r="H81" s="10" t="s">
        <v>19</v>
      </c>
      <c r="I81" s="10" t="s">
        <v>19</v>
      </c>
      <c r="J81" s="8" t="s">
        <v>167</v>
      </c>
    </row>
    <row r="82" spans="1:10" ht="34.5" customHeight="1">
      <c r="A82" s="455"/>
      <c r="B82" s="8" t="s">
        <v>178</v>
      </c>
      <c r="C82" s="50" t="s">
        <v>236</v>
      </c>
      <c r="D82" s="9">
        <v>2</v>
      </c>
      <c r="E82" s="9">
        <v>32</v>
      </c>
      <c r="F82" s="9">
        <v>32</v>
      </c>
      <c r="G82" s="10" t="s">
        <v>19</v>
      </c>
      <c r="H82" s="10" t="s">
        <v>19</v>
      </c>
      <c r="I82" s="10" t="s">
        <v>19</v>
      </c>
      <c r="J82" s="8" t="s">
        <v>167</v>
      </c>
    </row>
    <row r="83" spans="1:10" ht="19.5" customHeight="1">
      <c r="A83" s="456"/>
      <c r="B83" s="8" t="s">
        <v>179</v>
      </c>
      <c r="C83" s="8" t="s">
        <v>180</v>
      </c>
      <c r="D83" s="9">
        <v>2</v>
      </c>
      <c r="E83" s="9">
        <v>32</v>
      </c>
      <c r="F83" s="9">
        <v>32</v>
      </c>
      <c r="G83" s="10" t="s">
        <v>19</v>
      </c>
      <c r="H83" s="10" t="s">
        <v>19</v>
      </c>
      <c r="I83" s="10" t="s">
        <v>19</v>
      </c>
      <c r="J83" s="8" t="s">
        <v>167</v>
      </c>
    </row>
  </sheetData>
  <sheetProtection/>
  <mergeCells count="4">
    <mergeCell ref="A3:A45"/>
    <mergeCell ref="A54:A83"/>
    <mergeCell ref="A46:A53"/>
    <mergeCell ref="A1:J1"/>
  </mergeCells>
  <printOptions/>
  <pageMargins left="0.5905511811023623" right="0.3937007874015748" top="0.7480314960629921" bottom="0.984251968503937" header="0.5118110236220472" footer="0.5118110236220472"/>
  <pageSetup horizontalDpi="600" verticalDpi="600" orientation="portrait" paperSize="9" r:id="rId1"/>
  <headerFooter alignWithMargins="0">
    <oddFooter>&amp;C&amp;10 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Lenovo User</cp:lastModifiedBy>
  <cp:lastPrinted>2014-06-16T06:25:16Z</cp:lastPrinted>
  <dcterms:created xsi:type="dcterms:W3CDTF">2013-09-23T00:11:46Z</dcterms:created>
  <dcterms:modified xsi:type="dcterms:W3CDTF">2014-06-16T06:25:20Z</dcterms:modified>
  <cp:category/>
  <cp:version/>
  <cp:contentType/>
  <cp:contentStatus/>
</cp:coreProperties>
</file>